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на 01.05.23" sheetId="1" r:id="rId1"/>
  </sheets>
  <definedNames>
    <definedName name="_xlnm.Print_Titles" localSheetId="0">'на 01.05.23'!$2:$5</definedName>
  </definedNames>
  <calcPr fullCalcOnLoad="1"/>
</workbook>
</file>

<file path=xl/sharedStrings.xml><?xml version="1.0" encoding="utf-8"?>
<sst xmlns="http://schemas.openxmlformats.org/spreadsheetml/2006/main" count="185" uniqueCount="86">
  <si>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</si>
  <si>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</si>
  <si>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</si>
  <si>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</si>
  <si>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</si>
  <si>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</si>
  <si>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</si>
  <si>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</si>
  <si>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</si>
  <si>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</si>
  <si>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</si>
  <si>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</si>
  <si>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</si>
  <si>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</si>
  <si>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</si>
  <si>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</si>
  <si>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</si>
  <si>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</si>
  <si>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</si>
  <si>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</si>
  <si>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</si>
  <si>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</si>
  <si>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</si>
  <si>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</si>
  <si>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</si>
  <si>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</si>
  <si>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</si>
  <si>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</si>
  <si>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</si>
  <si>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</si>
  <si>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</si>
  <si>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</si>
  <si>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</si>
  <si>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</si>
  <si>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</si>
  <si>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</si>
  <si>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</si>
  <si>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</si>
  <si>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</si>
  <si>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</si>
  <si>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</si>
  <si>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</si>
  <si>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</si>
  <si>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</si>
  <si>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</si>
  <si>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</si>
  <si>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</si>
  <si>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</si>
  <si>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</si>
  <si>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</si>
  <si>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</si>
  <si>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</si>
  <si>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</si>
  <si>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</si>
  <si>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</si>
  <si>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</si>
  <si>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</si>
  <si>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</si>
  <si>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</si>
  <si>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</si>
  <si>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</si>
  <si>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</si>
  <si>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</si>
  <si>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</si>
  <si>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</si>
  <si>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</si>
  <si>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</si>
  <si>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</si>
  <si>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«Доступная среда»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</si>
  <si>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</si>
  <si>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</si>
  <si>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</si>
  <si>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</si>
  <si>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</si>
  <si>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</si>
  <si>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</si>
  <si>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</si>
  <si>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</si>
  <si>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</si>
  <si>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</si>
  <si>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</si>
  <si>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</si>
  <si>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</si>
  <si>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2023 ГОД</t>
  </si>
  <si>
    <t>65</t>
  </si>
  <si>
    <t>Анализ муниципальных программ муниципального образования Новокубанский район на 01.05.2023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</si>
</sst>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9" fontId="2" fillId="13" borderId="10" xfId="0" applyNumberFormat="1" applyFont="1" applyFill="1" applyBorder="1" applyAlignment="1">
      <alignment horizontal="right"/>
    </xf>
    <xf numFmtId="189" fontId="2" fillId="3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3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2" fontId="2" fillId="33" borderId="10" xfId="56" applyNumberFormat="1" applyFont="1" applyFill="1" applyBorder="1" applyAlignment="1" applyProtection="1">
      <alignment wrapText="1"/>
      <protection hidden="1"/>
    </xf>
    <xf numFmtId="190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189" fontId="2" fillId="33" borderId="10" xfId="56" applyNumberFormat="1" applyFont="1" applyFill="1" applyBorder="1" applyAlignment="1" applyProtection="1">
      <alignment/>
      <protection hidden="1"/>
    </xf>
    <xf numFmtId="189" fontId="2" fillId="33" borderId="10" xfId="56" applyNumberFormat="1" applyFont="1" applyFill="1" applyBorder="1">
      <alignment/>
      <protection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9" fontId="2" fillId="33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2" fillId="33" borderId="10" xfId="56" applyNumberFormat="1" applyFont="1" applyFill="1" applyBorder="1" applyAlignment="1" applyProtection="1">
      <alignment horizontal="right"/>
      <protection hidden="1"/>
    </xf>
    <xf numFmtId="195" fontId="2" fillId="33" borderId="10" xfId="56" applyNumberFormat="1" applyFont="1" applyFill="1" applyBorder="1" applyAlignment="1" applyProtection="1">
      <alignment horizontal="right"/>
      <protection hidden="1"/>
    </xf>
    <xf numFmtId="187" fontId="2" fillId="33" borderId="10" xfId="56" applyNumberFormat="1" applyFont="1" applyFill="1" applyBorder="1" applyAlignment="1" applyProtection="1">
      <alignment horizontal="right"/>
      <protection hidden="1"/>
    </xf>
    <xf numFmtId="194" fontId="2" fillId="33" borderId="10" xfId="56" applyNumberFormat="1" applyFont="1" applyFill="1" applyBorder="1" applyAlignment="1">
      <alignment horizontal="right"/>
      <protection/>
    </xf>
    <xf numFmtId="187" fontId="2" fillId="33" borderId="10" xfId="56" applyNumberFormat="1" applyFont="1" applyFill="1" applyBorder="1" applyAlignment="1">
      <alignment horizontal="right"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90" fontId="3" fillId="1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>
      <alignment horizontal="right"/>
      <protection/>
    </xf>
    <xf numFmtId="190" fontId="2" fillId="0" borderId="10" xfId="56" applyNumberFormat="1" applyFont="1" applyFill="1" applyBorder="1" applyAlignment="1">
      <alignment horizontal="right"/>
      <protection/>
    </xf>
    <xf numFmtId="190" fontId="2" fillId="0" borderId="10" xfId="56" applyNumberFormat="1" applyFont="1" applyFill="1" applyBorder="1" applyAlignment="1" applyProtection="1">
      <alignment horizontal="right"/>
      <protection hidden="1"/>
    </xf>
    <xf numFmtId="190" fontId="2" fillId="33" borderId="10" xfId="56" applyNumberFormat="1" applyFont="1" applyFill="1" applyBorder="1" applyAlignment="1">
      <alignment horizontal="right"/>
      <protection/>
    </xf>
    <xf numFmtId="189" fontId="2" fillId="13" borderId="10" xfId="56" applyNumberFormat="1" applyFont="1" applyFill="1" applyBorder="1" applyAlignment="1" applyProtection="1">
      <alignment/>
      <protection hidden="1"/>
    </xf>
    <xf numFmtId="182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="112" zoomScaleNormal="80" zoomScaleSheetLayoutView="112" zoomScalePageLayoutView="0" workbookViewId="0" topLeftCell="A148">
      <selection activeCell="D152" sqref="D152"/>
    </sheetView>
  </sheetViews>
  <sheetFormatPr defaultColWidth="9.125" defaultRowHeight="12.75"/>
  <cols>
    <col min="1" max="1" width="6.375" style="1" bestFit="1" customWidth="1"/>
    <col min="2" max="2" width="64.375" style="3" customWidth="1"/>
    <col min="3" max="3" width="15.50390625" style="37" bestFit="1" customWidth="1"/>
    <col min="4" max="4" width="16.50390625" style="37" customWidth="1"/>
    <col min="5" max="5" width="8.50390625" style="37" bestFit="1" customWidth="1"/>
    <col min="6" max="6" width="15.00390625" style="3" customWidth="1"/>
    <col min="7" max="7" width="17.50390625" style="3" customWidth="1"/>
    <col min="8" max="8" width="9.875" style="3" customWidth="1"/>
    <col min="9" max="9" width="14.875" style="3" bestFit="1" customWidth="1"/>
    <col min="10" max="10" width="16.50390625" style="3" customWidth="1"/>
    <col min="11" max="11" width="8.50390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2" t="s">
        <v>85</v>
      </c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2"/>
    </row>
    <row r="2" spans="1:14" s="4" customFormat="1" ht="15.75" customHeight="1">
      <c r="A2" s="64" t="s">
        <v>13</v>
      </c>
      <c r="B2" s="65" t="s">
        <v>12</v>
      </c>
      <c r="C2" s="65" t="s">
        <v>83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4" customFormat="1" ht="15.75" customHeight="1">
      <c r="A3" s="64"/>
      <c r="B3" s="65"/>
      <c r="C3" s="66" t="s">
        <v>29</v>
      </c>
      <c r="D3" s="66"/>
      <c r="E3" s="66"/>
      <c r="F3" s="65" t="s">
        <v>35</v>
      </c>
      <c r="G3" s="65"/>
      <c r="H3" s="65"/>
      <c r="I3" s="65" t="s">
        <v>30</v>
      </c>
      <c r="J3" s="65"/>
      <c r="K3" s="65"/>
      <c r="L3" s="65" t="s">
        <v>31</v>
      </c>
      <c r="M3" s="65"/>
      <c r="N3" s="65"/>
    </row>
    <row r="4" spans="1:14" s="4" customFormat="1" ht="13.5">
      <c r="A4" s="64"/>
      <c r="B4" s="65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3.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7" t="s">
        <v>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5" ht="27">
      <c r="A7" s="6">
        <v>1</v>
      </c>
      <c r="B7" s="7" t="s">
        <v>32</v>
      </c>
      <c r="C7" s="8">
        <f>F7+I7+L7</f>
        <v>1466656.3</v>
      </c>
      <c r="D7" s="8">
        <f>G7+J7+M7</f>
        <v>509042.2</v>
      </c>
      <c r="E7" s="8">
        <f>D7/C7*100</f>
        <v>34.70766804738097</v>
      </c>
      <c r="F7" s="12">
        <v>414211.6</v>
      </c>
      <c r="G7" s="12">
        <v>147784.6</v>
      </c>
      <c r="H7" s="12">
        <f>G7/F7*100</f>
        <v>35.678527593143215</v>
      </c>
      <c r="I7" s="12">
        <v>967157</v>
      </c>
      <c r="J7" s="9">
        <v>321816.9</v>
      </c>
      <c r="K7" s="9">
        <f>J7/I7*100</f>
        <v>33.274525232201185</v>
      </c>
      <c r="L7" s="9">
        <v>85287.7</v>
      </c>
      <c r="M7" s="9">
        <v>39440.7</v>
      </c>
      <c r="N7" s="9">
        <f>M7/L7*100</f>
        <v>46.24430017458555</v>
      </c>
      <c r="O7" s="49"/>
    </row>
    <row r="8" spans="1:15" ht="13.5">
      <c r="A8" s="6">
        <v>2</v>
      </c>
      <c r="B8" s="10" t="s">
        <v>2</v>
      </c>
      <c r="C8" s="8">
        <f aca="true" t="shared" si="0" ref="C8:C20">F8+I8+L8</f>
        <v>9383.6</v>
      </c>
      <c r="D8" s="8">
        <f aca="true" t="shared" si="1" ref="D8:D23">G8+J8+M8</f>
        <v>2023.8</v>
      </c>
      <c r="E8" s="8">
        <f aca="true" t="shared" si="2" ref="E8:E24">D8/C8*100</f>
        <v>21.567415490856387</v>
      </c>
      <c r="F8" s="48">
        <v>6630.3</v>
      </c>
      <c r="G8" s="48">
        <v>2023.8</v>
      </c>
      <c r="H8" s="12">
        <f aca="true" t="shared" si="3" ref="H8:H21">G8/F8*100</f>
        <v>30.523505723722906</v>
      </c>
      <c r="I8" s="12">
        <v>1525.6</v>
      </c>
      <c r="J8" s="9"/>
      <c r="K8" s="9">
        <f>J8/I8*100</f>
        <v>0</v>
      </c>
      <c r="L8" s="9">
        <v>1227.7</v>
      </c>
      <c r="M8" s="9"/>
      <c r="N8" s="9">
        <f>M8/L8*100</f>
        <v>0</v>
      </c>
      <c r="O8" s="49"/>
    </row>
    <row r="9" spans="1:15" ht="27">
      <c r="A9" s="6">
        <v>3</v>
      </c>
      <c r="B9" s="10" t="s">
        <v>26</v>
      </c>
      <c r="C9" s="8">
        <f>F9+I9+L9</f>
        <v>210411.2</v>
      </c>
      <c r="D9" s="8">
        <f t="shared" si="1"/>
        <v>50693.5</v>
      </c>
      <c r="E9" s="8">
        <f t="shared" si="2"/>
        <v>24.092586326203165</v>
      </c>
      <c r="F9" s="48">
        <v>991</v>
      </c>
      <c r="G9" s="48">
        <v>56</v>
      </c>
      <c r="H9" s="12">
        <f t="shared" si="3"/>
        <v>5.650857719475278</v>
      </c>
      <c r="I9" s="12">
        <v>209420.2</v>
      </c>
      <c r="J9" s="9">
        <v>50637.5</v>
      </c>
      <c r="K9" s="9">
        <f>J9/I9*100</f>
        <v>24.17985466540477</v>
      </c>
      <c r="L9" s="9"/>
      <c r="M9" s="9"/>
      <c r="N9" s="9"/>
      <c r="O9" s="49"/>
    </row>
    <row r="10" spans="1:15" ht="27">
      <c r="A10" s="6">
        <v>4</v>
      </c>
      <c r="B10" s="10" t="s">
        <v>3</v>
      </c>
      <c r="C10" s="8">
        <f>F10+I10+L10</f>
        <v>278269.6</v>
      </c>
      <c r="D10" s="8">
        <f t="shared" si="1"/>
        <v>2865.7</v>
      </c>
      <c r="E10" s="8">
        <f>D10/C10*100</f>
        <v>1.0298286266268397</v>
      </c>
      <c r="F10" s="48">
        <v>36231.3</v>
      </c>
      <c r="G10" s="48">
        <v>2331.2</v>
      </c>
      <c r="H10" s="12">
        <f t="shared" si="3"/>
        <v>6.434215719557399</v>
      </c>
      <c r="I10" s="12">
        <v>38033.8</v>
      </c>
      <c r="J10" s="9">
        <v>534.5</v>
      </c>
      <c r="K10" s="9">
        <f>J10/I10*100</f>
        <v>1.405328944254847</v>
      </c>
      <c r="L10" s="9">
        <v>204004.5</v>
      </c>
      <c r="M10" s="9"/>
      <c r="N10" s="9">
        <f>M10/L10*100</f>
        <v>0</v>
      </c>
      <c r="O10" s="49"/>
    </row>
    <row r="11" spans="1:15" ht="27">
      <c r="A11" s="6">
        <v>5</v>
      </c>
      <c r="B11" s="10" t="s">
        <v>0</v>
      </c>
      <c r="C11" s="8">
        <f t="shared" si="0"/>
        <v>28637.4</v>
      </c>
      <c r="D11" s="8">
        <f t="shared" si="1"/>
        <v>0</v>
      </c>
      <c r="E11" s="8">
        <f t="shared" si="2"/>
        <v>0</v>
      </c>
      <c r="F11" s="48">
        <v>4140</v>
      </c>
      <c r="G11" s="48"/>
      <c r="H11" s="12">
        <f t="shared" si="3"/>
        <v>0</v>
      </c>
      <c r="I11" s="12">
        <v>24497.4</v>
      </c>
      <c r="J11" s="9"/>
      <c r="K11" s="9">
        <f>J11/I11*100</f>
        <v>0</v>
      </c>
      <c r="L11" s="9"/>
      <c r="M11" s="9"/>
      <c r="N11" s="9"/>
      <c r="O11" s="49"/>
    </row>
    <row r="12" spans="1:15" ht="13.5">
      <c r="A12" s="6">
        <v>6</v>
      </c>
      <c r="B12" s="10" t="s">
        <v>4</v>
      </c>
      <c r="C12" s="8">
        <f>F12+I12+L12</f>
        <v>74108.5</v>
      </c>
      <c r="D12" s="8">
        <f t="shared" si="1"/>
        <v>22930.4</v>
      </c>
      <c r="E12" s="8">
        <f t="shared" si="2"/>
        <v>30.9416598635784</v>
      </c>
      <c r="F12" s="48">
        <v>74108.5</v>
      </c>
      <c r="G12" s="48">
        <v>22930.4</v>
      </c>
      <c r="H12" s="12">
        <f t="shared" si="3"/>
        <v>30.9416598635784</v>
      </c>
      <c r="I12" s="12"/>
      <c r="J12" s="12"/>
      <c r="K12" s="9"/>
      <c r="L12" s="9"/>
      <c r="M12" s="9"/>
      <c r="N12" s="9"/>
      <c r="O12" s="49"/>
    </row>
    <row r="13" spans="1:15" ht="13.5">
      <c r="A13" s="6">
        <v>7</v>
      </c>
      <c r="B13" s="10" t="s">
        <v>5</v>
      </c>
      <c r="C13" s="8">
        <f>F13+I13+L13</f>
        <v>57530.6</v>
      </c>
      <c r="D13" s="8">
        <f t="shared" si="1"/>
        <v>20598.1</v>
      </c>
      <c r="E13" s="8">
        <f t="shared" si="2"/>
        <v>35.80372879823954</v>
      </c>
      <c r="F13" s="48">
        <v>57038.2</v>
      </c>
      <c r="G13" s="48">
        <v>20151.3</v>
      </c>
      <c r="H13" s="12">
        <f t="shared" si="3"/>
        <v>35.32948094434958</v>
      </c>
      <c r="I13" s="12">
        <v>157.6</v>
      </c>
      <c r="J13" s="9">
        <v>112</v>
      </c>
      <c r="K13" s="9">
        <f>J13/I13*100</f>
        <v>71.06598984771574</v>
      </c>
      <c r="L13" s="9">
        <v>334.8</v>
      </c>
      <c r="M13" s="9">
        <v>334.8</v>
      </c>
      <c r="N13" s="9">
        <f>M13/L13*100</f>
        <v>100</v>
      </c>
      <c r="O13" s="49"/>
    </row>
    <row r="14" spans="1:15" ht="27">
      <c r="A14" s="6">
        <v>8</v>
      </c>
      <c r="B14" s="10" t="s">
        <v>6</v>
      </c>
      <c r="C14" s="8">
        <f>F14+I14+L14</f>
        <v>152972.2</v>
      </c>
      <c r="D14" s="8">
        <f t="shared" si="1"/>
        <v>29387.399999999998</v>
      </c>
      <c r="E14" s="8">
        <f t="shared" si="2"/>
        <v>19.210941595923963</v>
      </c>
      <c r="F14" s="48">
        <v>71363.9</v>
      </c>
      <c r="G14" s="48">
        <v>17916.6</v>
      </c>
      <c r="H14" s="12">
        <f t="shared" si="3"/>
        <v>25.105970946094597</v>
      </c>
      <c r="I14" s="12">
        <v>81608.3</v>
      </c>
      <c r="J14" s="12">
        <v>11470.8</v>
      </c>
      <c r="K14" s="9">
        <f>J14/I14*100</f>
        <v>14.055923233298573</v>
      </c>
      <c r="L14" s="9"/>
      <c r="M14" s="9"/>
      <c r="N14" s="9"/>
      <c r="O14" s="49"/>
    </row>
    <row r="15" spans="1:15" ht="27">
      <c r="A15" s="6">
        <v>9</v>
      </c>
      <c r="B15" s="10" t="s">
        <v>11</v>
      </c>
      <c r="C15" s="8">
        <f t="shared" si="0"/>
        <v>5914.6</v>
      </c>
      <c r="D15" s="8">
        <f t="shared" si="1"/>
        <v>23.3</v>
      </c>
      <c r="E15" s="8">
        <f t="shared" si="2"/>
        <v>0.39394041862509716</v>
      </c>
      <c r="F15" s="48">
        <v>5914.6</v>
      </c>
      <c r="G15" s="12">
        <v>23.3</v>
      </c>
      <c r="H15" s="12">
        <f t="shared" si="3"/>
        <v>0.39394041862509716</v>
      </c>
      <c r="I15" s="12"/>
      <c r="J15" s="9"/>
      <c r="K15" s="9"/>
      <c r="L15" s="9"/>
      <c r="M15" s="9"/>
      <c r="N15" s="9"/>
      <c r="O15" s="49"/>
    </row>
    <row r="16" spans="1:15" ht="27">
      <c r="A16" s="6">
        <v>10</v>
      </c>
      <c r="B16" s="10" t="s">
        <v>27</v>
      </c>
      <c r="C16" s="8">
        <f t="shared" si="0"/>
        <v>350</v>
      </c>
      <c r="D16" s="8">
        <f t="shared" si="1"/>
        <v>103.4</v>
      </c>
      <c r="E16" s="8">
        <f t="shared" si="2"/>
        <v>29.542857142857144</v>
      </c>
      <c r="F16" s="48">
        <v>350</v>
      </c>
      <c r="G16" s="12">
        <v>103.4</v>
      </c>
      <c r="H16" s="12">
        <f t="shared" si="3"/>
        <v>29.542857142857144</v>
      </c>
      <c r="I16" s="12"/>
      <c r="J16" s="9"/>
      <c r="K16" s="9"/>
      <c r="L16" s="9"/>
      <c r="M16" s="9"/>
      <c r="N16" s="9"/>
      <c r="O16" s="49"/>
    </row>
    <row r="17" spans="1:15" ht="13.5">
      <c r="A17" s="6">
        <v>11</v>
      </c>
      <c r="B17" s="10" t="s">
        <v>15</v>
      </c>
      <c r="C17" s="8">
        <f t="shared" si="0"/>
        <v>12105.6</v>
      </c>
      <c r="D17" s="8">
        <f t="shared" si="1"/>
        <v>3662.1</v>
      </c>
      <c r="E17" s="8">
        <f t="shared" si="2"/>
        <v>30.25128865979381</v>
      </c>
      <c r="F17" s="48">
        <v>12105.6</v>
      </c>
      <c r="G17" s="12">
        <v>3662.1</v>
      </c>
      <c r="H17" s="12">
        <f t="shared" si="3"/>
        <v>30.25128865979381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56</v>
      </c>
      <c r="C18" s="8">
        <f t="shared" si="0"/>
        <v>5050</v>
      </c>
      <c r="D18" s="8">
        <f t="shared" si="1"/>
        <v>1442.1</v>
      </c>
      <c r="E18" s="8">
        <f t="shared" si="2"/>
        <v>28.556435643564352</v>
      </c>
      <c r="F18" s="48">
        <v>5050</v>
      </c>
      <c r="G18" s="48">
        <v>1442.1</v>
      </c>
      <c r="H18" s="12">
        <f t="shared" si="3"/>
        <v>28.556435643564352</v>
      </c>
      <c r="I18" s="12"/>
      <c r="J18" s="9"/>
      <c r="K18" s="9"/>
      <c r="L18" s="9"/>
      <c r="M18" s="9"/>
      <c r="N18" s="9"/>
      <c r="O18" s="49"/>
    </row>
    <row r="19" spans="1:15" ht="27">
      <c r="A19" s="6">
        <v>13</v>
      </c>
      <c r="B19" s="10" t="s">
        <v>49</v>
      </c>
      <c r="C19" s="8">
        <f t="shared" si="0"/>
        <v>10146.2</v>
      </c>
      <c r="D19" s="8">
        <f t="shared" si="1"/>
        <v>2149</v>
      </c>
      <c r="E19" s="8">
        <f t="shared" si="2"/>
        <v>21.180343379787505</v>
      </c>
      <c r="F19" s="48">
        <v>10146.2</v>
      </c>
      <c r="G19" s="48">
        <v>2149</v>
      </c>
      <c r="H19" s="12">
        <f t="shared" si="3"/>
        <v>21.180343379787505</v>
      </c>
      <c r="I19" s="12"/>
      <c r="J19" s="9"/>
      <c r="K19" s="9"/>
      <c r="L19" s="9"/>
      <c r="M19" s="9"/>
      <c r="N19" s="9"/>
      <c r="O19" s="49"/>
    </row>
    <row r="20" spans="1:15" ht="13.5">
      <c r="A20" s="6">
        <v>14</v>
      </c>
      <c r="B20" s="10" t="s">
        <v>25</v>
      </c>
      <c r="C20" s="8">
        <f t="shared" si="0"/>
        <v>86.8</v>
      </c>
      <c r="D20" s="8">
        <f t="shared" si="1"/>
        <v>46.8</v>
      </c>
      <c r="E20" s="8">
        <f>D20/C20*100</f>
        <v>53.91705069124424</v>
      </c>
      <c r="F20" s="48">
        <v>86.8</v>
      </c>
      <c r="G20" s="48">
        <v>46.8</v>
      </c>
      <c r="H20" s="12">
        <f t="shared" si="3"/>
        <v>53.91705069124424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50</v>
      </c>
      <c r="C21" s="8">
        <f>F21+I21+L21</f>
        <v>21648.3</v>
      </c>
      <c r="D21" s="8">
        <f>G21+J21+M21</f>
        <v>4539</v>
      </c>
      <c r="E21" s="8">
        <f t="shared" si="2"/>
        <v>20.96700433752304</v>
      </c>
      <c r="F21" s="48">
        <v>20918.5</v>
      </c>
      <c r="G21" s="48">
        <v>4388.5</v>
      </c>
      <c r="H21" s="12">
        <f t="shared" si="3"/>
        <v>20.97903769390731</v>
      </c>
      <c r="I21" s="12">
        <v>729.8</v>
      </c>
      <c r="J21" s="9">
        <v>150.5</v>
      </c>
      <c r="K21" s="9">
        <f>J21/I21*100</f>
        <v>20.622088243354344</v>
      </c>
      <c r="L21" s="9"/>
      <c r="M21" s="9"/>
      <c r="N21" s="9"/>
      <c r="O21" s="49"/>
    </row>
    <row r="22" spans="1:15" ht="27">
      <c r="A22" s="6">
        <v>16</v>
      </c>
      <c r="B22" s="10" t="s">
        <v>37</v>
      </c>
      <c r="C22" s="8">
        <f>F22+I22+L22</f>
        <v>24374</v>
      </c>
      <c r="D22" s="8">
        <f t="shared" si="1"/>
        <v>11190</v>
      </c>
      <c r="E22" s="8">
        <f t="shared" si="2"/>
        <v>45.90957577746779</v>
      </c>
      <c r="F22" s="11">
        <v>24374</v>
      </c>
      <c r="G22" s="48">
        <v>11190</v>
      </c>
      <c r="H22" s="12">
        <f>G22/F22*100</f>
        <v>45.90957577746779</v>
      </c>
      <c r="I22" s="9"/>
      <c r="J22" s="9"/>
      <c r="K22" s="9"/>
      <c r="L22" s="9"/>
      <c r="M22" s="9"/>
      <c r="N22" s="9"/>
      <c r="O22" s="49"/>
    </row>
    <row r="23" spans="1:15" ht="41.25">
      <c r="A23" s="6">
        <v>17</v>
      </c>
      <c r="B23" s="10" t="s">
        <v>57</v>
      </c>
      <c r="C23" s="8">
        <f>F23+I23+L23</f>
        <v>17597.4</v>
      </c>
      <c r="D23" s="8">
        <f t="shared" si="1"/>
        <v>381.8</v>
      </c>
      <c r="E23" s="8">
        <f>D23/C23*100</f>
        <v>2.169638696625638</v>
      </c>
      <c r="F23" s="11"/>
      <c r="G23" s="48"/>
      <c r="H23" s="12"/>
      <c r="I23" s="9">
        <v>17597.4</v>
      </c>
      <c r="J23" s="9">
        <v>381.8</v>
      </c>
      <c r="K23" s="9">
        <f>J23/I23*100</f>
        <v>2.169638696625638</v>
      </c>
      <c r="L23" s="9"/>
      <c r="M23" s="9"/>
      <c r="N23" s="9"/>
      <c r="O23" s="49"/>
    </row>
    <row r="24" spans="1:15" s="16" customFormat="1" ht="13.5">
      <c r="A24" s="13"/>
      <c r="B24" s="14" t="s">
        <v>36</v>
      </c>
      <c r="C24" s="15">
        <f>SUM(C7:C23)</f>
        <v>2375242.3000000003</v>
      </c>
      <c r="D24" s="15">
        <f>SUM(D7:D23)</f>
        <v>661078.6000000001</v>
      </c>
      <c r="E24" s="15">
        <f t="shared" si="2"/>
        <v>27.832048966120215</v>
      </c>
      <c r="F24" s="15">
        <f>SUM(F7:F23)</f>
        <v>743660.4999999999</v>
      </c>
      <c r="G24" s="15">
        <f>SUM(G7:G23)</f>
        <v>236199.09999999998</v>
      </c>
      <c r="H24" s="15">
        <f>G24/F24*100</f>
        <v>31.761684263181923</v>
      </c>
      <c r="I24" s="15">
        <f>SUM(I7:I23)</f>
        <v>1340727.1</v>
      </c>
      <c r="J24" s="15">
        <f>SUM(J7:J23)</f>
        <v>385104</v>
      </c>
      <c r="K24" s="15">
        <f>J24/I24*100</f>
        <v>28.72351875336897</v>
      </c>
      <c r="L24" s="15">
        <f>SUM(L7:L22)</f>
        <v>290854.7</v>
      </c>
      <c r="M24" s="15">
        <f>SUM(M7:M22)</f>
        <v>39775.5</v>
      </c>
      <c r="N24" s="15">
        <f>M24/L24*100</f>
        <v>13.675384994638215</v>
      </c>
      <c r="O24" s="50"/>
    </row>
    <row r="25" spans="1:15" ht="18.75" customHeight="1">
      <c r="A25" s="67" t="s">
        <v>14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6">F26+I26+L26</f>
        <v>10566.5</v>
      </c>
      <c r="D26" s="8">
        <f t="shared" si="4"/>
        <v>9257.6</v>
      </c>
      <c r="E26" s="19">
        <f>D26/C26*100</f>
        <v>87.61273837126768</v>
      </c>
      <c r="F26" s="39">
        <v>5312.3</v>
      </c>
      <c r="G26" s="39">
        <v>4003.4</v>
      </c>
      <c r="H26" s="39">
        <f>G26/F26*100</f>
        <v>75.36095476535587</v>
      </c>
      <c r="I26" s="40">
        <v>2911.3</v>
      </c>
      <c r="J26" s="54">
        <v>2911.3</v>
      </c>
      <c r="K26" s="54">
        <f>J26/I26*100</f>
        <v>100</v>
      </c>
      <c r="L26" s="55">
        <v>2342.9</v>
      </c>
      <c r="M26" s="57">
        <v>2342.9</v>
      </c>
      <c r="N26" s="40">
        <f>M26/L26*100</f>
        <v>100</v>
      </c>
    </row>
    <row r="27" spans="1:14" s="20" customFormat="1" ht="48.75" customHeight="1">
      <c r="A27" s="17">
        <v>19</v>
      </c>
      <c r="B27" s="18" t="s">
        <v>3</v>
      </c>
      <c r="C27" s="8">
        <f t="shared" si="4"/>
        <v>22697.3</v>
      </c>
      <c r="D27" s="8">
        <f t="shared" si="4"/>
        <v>4222.6</v>
      </c>
      <c r="E27" s="19">
        <f aca="true" t="shared" si="5" ref="E27:E38">D27/C27*100</f>
        <v>18.603974922127303</v>
      </c>
      <c r="F27" s="39">
        <v>22212.3</v>
      </c>
      <c r="G27" s="41">
        <v>4222.6</v>
      </c>
      <c r="H27" s="39">
        <f aca="true" t="shared" si="6" ref="H27:H37">G27/F27*100</f>
        <v>19.010188048963865</v>
      </c>
      <c r="I27" s="40">
        <v>485</v>
      </c>
      <c r="J27" s="54"/>
      <c r="K27" s="54">
        <f>J27/I27*100</f>
        <v>0</v>
      </c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89023.79999999999</v>
      </c>
      <c r="D28" s="8">
        <f t="shared" si="4"/>
        <v>22873.2</v>
      </c>
      <c r="E28" s="19">
        <f t="shared" si="5"/>
        <v>25.693353912099916</v>
      </c>
      <c r="F28" s="39">
        <v>76989.4</v>
      </c>
      <c r="G28" s="43">
        <v>22873.2</v>
      </c>
      <c r="H28" s="39">
        <f t="shared" si="6"/>
        <v>29.709544430791773</v>
      </c>
      <c r="I28" s="40">
        <v>12034.4</v>
      </c>
      <c r="J28" s="54"/>
      <c r="K28" s="54">
        <f>J28/I28*100</f>
        <v>0</v>
      </c>
      <c r="L28" s="56"/>
      <c r="M28" s="57"/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4"/>
        <v>10376</v>
      </c>
      <c r="D29" s="8">
        <f t="shared" si="4"/>
        <v>3262.9</v>
      </c>
      <c r="E29" s="19">
        <f t="shared" si="5"/>
        <v>31.446607555898225</v>
      </c>
      <c r="F29" s="39">
        <v>10376</v>
      </c>
      <c r="G29" s="41">
        <v>3262.9</v>
      </c>
      <c r="H29" s="39">
        <f t="shared" si="6"/>
        <v>31.446607555898225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4"/>
        <v>67177.7</v>
      </c>
      <c r="D30" s="8">
        <f t="shared" si="4"/>
        <v>19172.1</v>
      </c>
      <c r="E30" s="19">
        <f t="shared" si="5"/>
        <v>28.539381372092226</v>
      </c>
      <c r="F30" s="39">
        <v>62935.7</v>
      </c>
      <c r="G30" s="41">
        <v>19172.1</v>
      </c>
      <c r="H30" s="39">
        <f t="shared" si="6"/>
        <v>30.462996359776724</v>
      </c>
      <c r="I30" s="40">
        <v>4242</v>
      </c>
      <c r="J30" s="54"/>
      <c r="K30" s="54">
        <f>J30/I30*100</f>
        <v>0</v>
      </c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4"/>
        <v>100</v>
      </c>
      <c r="D31" s="8">
        <f t="shared" si="4"/>
        <v>82</v>
      </c>
      <c r="E31" s="19">
        <f t="shared" si="5"/>
        <v>82</v>
      </c>
      <c r="F31" s="39">
        <v>100</v>
      </c>
      <c r="G31" s="41">
        <v>82</v>
      </c>
      <c r="H31" s="39">
        <f t="shared" si="6"/>
        <v>82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542</v>
      </c>
      <c r="D32" s="8">
        <f t="shared" si="4"/>
        <v>148.4</v>
      </c>
      <c r="E32" s="19">
        <f t="shared" si="5"/>
        <v>27.380073800738007</v>
      </c>
      <c r="F32" s="39">
        <v>542</v>
      </c>
      <c r="G32" s="41">
        <v>148.4</v>
      </c>
      <c r="H32" s="39">
        <f t="shared" si="6"/>
        <v>27.380073800738007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479</v>
      </c>
      <c r="D33" s="8">
        <f t="shared" si="4"/>
        <v>135.8</v>
      </c>
      <c r="E33" s="19">
        <f t="shared" si="5"/>
        <v>28.350730688935283</v>
      </c>
      <c r="F33" s="39">
        <v>479</v>
      </c>
      <c r="G33" s="41">
        <v>135.8</v>
      </c>
      <c r="H33" s="39">
        <f t="shared" si="6"/>
        <v>28.350730688935283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>F34+I34+L34</f>
        <v>1250</v>
      </c>
      <c r="D34" s="8">
        <f t="shared" si="4"/>
        <v>260.5</v>
      </c>
      <c r="E34" s="19">
        <f t="shared" si="5"/>
        <v>20.84</v>
      </c>
      <c r="F34" s="39">
        <v>1250</v>
      </c>
      <c r="G34" s="41">
        <v>260.5</v>
      </c>
      <c r="H34" s="39">
        <f t="shared" si="6"/>
        <v>20.84</v>
      </c>
      <c r="I34" s="40"/>
      <c r="J34" s="54"/>
      <c r="K34" s="54"/>
      <c r="L34" s="55"/>
      <c r="M34" s="57"/>
      <c r="N34" s="42"/>
    </row>
    <row r="35" spans="1:14" ht="37.5" customHeight="1">
      <c r="A35" s="17">
        <v>27</v>
      </c>
      <c r="B35" s="18" t="s">
        <v>63</v>
      </c>
      <c r="C35" s="8">
        <f>F35+I35+L35</f>
        <v>2227.9</v>
      </c>
      <c r="D35" s="8">
        <f t="shared" si="4"/>
        <v>312.7</v>
      </c>
      <c r="E35" s="19">
        <f t="shared" si="5"/>
        <v>14.035638942501908</v>
      </c>
      <c r="F35" s="39">
        <v>2227.9</v>
      </c>
      <c r="G35" s="41">
        <v>312.7</v>
      </c>
      <c r="H35" s="39">
        <f t="shared" si="6"/>
        <v>14.035638942501908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51</v>
      </c>
      <c r="C36" s="8">
        <f t="shared" si="4"/>
        <v>118168.2</v>
      </c>
      <c r="D36" s="8">
        <f t="shared" si="4"/>
        <v>0</v>
      </c>
      <c r="E36" s="19">
        <f t="shared" si="5"/>
        <v>0</v>
      </c>
      <c r="F36" s="39">
        <v>7413.2</v>
      </c>
      <c r="G36" s="41"/>
      <c r="H36" s="39">
        <f t="shared" si="6"/>
        <v>0</v>
      </c>
      <c r="I36" s="40">
        <v>40895.8</v>
      </c>
      <c r="J36" s="40"/>
      <c r="K36" s="40"/>
      <c r="L36" s="41">
        <v>69859.2</v>
      </c>
      <c r="M36" s="59"/>
      <c r="N36" s="40">
        <f>M36/L36*100</f>
        <v>0</v>
      </c>
    </row>
    <row r="37" spans="1:14" ht="33" customHeight="1">
      <c r="A37" s="17">
        <v>29</v>
      </c>
      <c r="B37" s="10" t="s">
        <v>53</v>
      </c>
      <c r="C37" s="8">
        <f>F37+I37+L37</f>
        <v>1710</v>
      </c>
      <c r="D37" s="8">
        <f>G37+J37+M37</f>
        <v>559</v>
      </c>
      <c r="E37" s="19">
        <f>D37/C37*100</f>
        <v>32.69005847953216</v>
      </c>
      <c r="F37" s="39">
        <v>1710</v>
      </c>
      <c r="G37" s="41">
        <v>559</v>
      </c>
      <c r="H37" s="39">
        <f t="shared" si="6"/>
        <v>32.69005847953216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SUM(C26:C37)</f>
        <v>324318.39999999997</v>
      </c>
      <c r="D38" s="44">
        <f>SUM(D26:D37)</f>
        <v>60286.8</v>
      </c>
      <c r="E38" s="47">
        <f t="shared" si="5"/>
        <v>18.588769554857205</v>
      </c>
      <c r="F38" s="44">
        <f>SUM(F26:F37)</f>
        <v>191547.80000000002</v>
      </c>
      <c r="G38" s="44">
        <f>SUM(G26:G37)</f>
        <v>55032.6</v>
      </c>
      <c r="H38" s="44">
        <f>G38/F38*100</f>
        <v>28.73047876300328</v>
      </c>
      <c r="I38" s="44">
        <f>SUM(I26:I36)</f>
        <v>60568.5</v>
      </c>
      <c r="J38" s="44">
        <f>SUM(J26:J36)</f>
        <v>2911.3</v>
      </c>
      <c r="K38" s="45">
        <f>J38/I38*100</f>
        <v>4.806623905165226</v>
      </c>
      <c r="L38" s="44">
        <f>SUM(L26:L36)</f>
        <v>72202.09999999999</v>
      </c>
      <c r="M38" s="44">
        <f>SUM(M26:M36)</f>
        <v>2342.9</v>
      </c>
      <c r="N38" s="46">
        <f>M38/L38*100</f>
        <v>3.244919469101315</v>
      </c>
    </row>
    <row r="39" spans="1:14" ht="21.75" customHeight="1">
      <c r="A39" s="67" t="s">
        <v>17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24" customHeight="1">
      <c r="A40" s="17">
        <v>30</v>
      </c>
      <c r="B40" s="18" t="s">
        <v>2</v>
      </c>
      <c r="C40" s="8">
        <f aca="true" t="shared" si="7" ref="C40:D52">F40+I40+L40</f>
        <v>176</v>
      </c>
      <c r="D40" s="8">
        <f t="shared" si="7"/>
        <v>16.5</v>
      </c>
      <c r="E40" s="23">
        <f aca="true" t="shared" si="8" ref="E40:E54">D40/C40*100</f>
        <v>9.375</v>
      </c>
      <c r="F40" s="24">
        <v>176</v>
      </c>
      <c r="G40" s="24">
        <v>16.5</v>
      </c>
      <c r="H40" s="24">
        <f>G40/F40*100</f>
        <v>9.375</v>
      </c>
      <c r="I40" s="24"/>
      <c r="J40" s="24"/>
      <c r="K40" s="24"/>
      <c r="L40" s="24"/>
      <c r="M40" s="25"/>
      <c r="N40" s="25"/>
    </row>
    <row r="41" spans="1:14" ht="24" customHeight="1">
      <c r="A41" s="17">
        <v>31</v>
      </c>
      <c r="B41" s="18" t="s">
        <v>64</v>
      </c>
      <c r="C41" s="8">
        <f>F41+I41+L41</f>
        <v>10</v>
      </c>
      <c r="D41" s="8">
        <f>G41+J41+M41</f>
        <v>0</v>
      </c>
      <c r="E41" s="23">
        <f t="shared" si="8"/>
        <v>0</v>
      </c>
      <c r="F41" s="24">
        <v>10</v>
      </c>
      <c r="G41" s="24"/>
      <c r="H41" s="24">
        <f>G41/F41*100</f>
        <v>0</v>
      </c>
      <c r="I41" s="24"/>
      <c r="J41" s="24"/>
      <c r="K41" s="24"/>
      <c r="L41" s="24"/>
      <c r="M41" s="25"/>
      <c r="N41" s="25"/>
    </row>
    <row r="42" spans="1:14" ht="27">
      <c r="A42" s="17">
        <v>32</v>
      </c>
      <c r="B42" s="18" t="s">
        <v>3</v>
      </c>
      <c r="C42" s="8">
        <f t="shared" si="7"/>
        <v>10230.4</v>
      </c>
      <c r="D42" s="8">
        <f t="shared" si="7"/>
        <v>2614.5</v>
      </c>
      <c r="E42" s="23">
        <f t="shared" si="8"/>
        <v>25.556185486393495</v>
      </c>
      <c r="F42" s="24">
        <v>10230.4</v>
      </c>
      <c r="G42" s="24">
        <v>2614.5</v>
      </c>
      <c r="H42" s="24">
        <f aca="true" t="shared" si="9" ref="H42:H53">G42/F42*100</f>
        <v>25.556185486393495</v>
      </c>
      <c r="I42" s="24"/>
      <c r="J42" s="24"/>
      <c r="K42" s="24"/>
      <c r="L42" s="24"/>
      <c r="M42" s="25"/>
      <c r="N42" s="25"/>
    </row>
    <row r="43" spans="1:14" ht="36.75" customHeight="1">
      <c r="A43" s="17">
        <v>33</v>
      </c>
      <c r="B43" s="18" t="s">
        <v>65</v>
      </c>
      <c r="C43" s="8">
        <f t="shared" si="7"/>
        <v>922.9</v>
      </c>
      <c r="D43" s="8">
        <f t="shared" si="7"/>
        <v>5</v>
      </c>
      <c r="E43" s="23">
        <f t="shared" si="8"/>
        <v>0.5417705060136526</v>
      </c>
      <c r="F43" s="24">
        <v>922.9</v>
      </c>
      <c r="G43" s="25">
        <v>5</v>
      </c>
      <c r="H43" s="24">
        <f t="shared" si="9"/>
        <v>0.5417705060136526</v>
      </c>
      <c r="I43" s="24"/>
      <c r="J43" s="24"/>
      <c r="K43" s="24"/>
      <c r="L43" s="25"/>
      <c r="M43" s="25"/>
      <c r="N43" s="25"/>
    </row>
    <row r="44" spans="1:14" ht="24.75" customHeight="1">
      <c r="A44" s="17">
        <v>34</v>
      </c>
      <c r="B44" s="18" t="s">
        <v>4</v>
      </c>
      <c r="C44" s="8">
        <f>F44+I44+L44</f>
        <v>50</v>
      </c>
      <c r="D44" s="8">
        <f>G44+J44+M44</f>
        <v>0</v>
      </c>
      <c r="E44" s="23">
        <f t="shared" si="8"/>
        <v>0</v>
      </c>
      <c r="F44" s="24">
        <v>50</v>
      </c>
      <c r="G44" s="25"/>
      <c r="H44" s="24">
        <f t="shared" si="9"/>
        <v>0</v>
      </c>
      <c r="I44" s="24"/>
      <c r="J44" s="24"/>
      <c r="K44" s="24"/>
      <c r="L44" s="25"/>
      <c r="M44" s="25"/>
      <c r="N44" s="25"/>
    </row>
    <row r="45" spans="1:14" ht="21" customHeight="1">
      <c r="A45" s="17">
        <v>35</v>
      </c>
      <c r="B45" s="18" t="s">
        <v>5</v>
      </c>
      <c r="C45" s="8">
        <f t="shared" si="7"/>
        <v>7973</v>
      </c>
      <c r="D45" s="8">
        <f t="shared" si="7"/>
        <v>2207.1</v>
      </c>
      <c r="E45" s="23">
        <f t="shared" si="8"/>
        <v>27.682177348551363</v>
      </c>
      <c r="F45" s="24">
        <v>7973</v>
      </c>
      <c r="G45" s="24">
        <v>2207.1</v>
      </c>
      <c r="H45" s="24">
        <f t="shared" si="9"/>
        <v>27.682177348551363</v>
      </c>
      <c r="I45" s="31"/>
      <c r="J45" s="31"/>
      <c r="K45" s="31"/>
      <c r="L45" s="24"/>
      <c r="M45" s="25"/>
      <c r="N45" s="25"/>
    </row>
    <row r="46" spans="1:14" ht="31.5" customHeight="1">
      <c r="A46" s="17">
        <v>36</v>
      </c>
      <c r="B46" s="18" t="s">
        <v>6</v>
      </c>
      <c r="C46" s="8">
        <f>F46+I46+L46</f>
        <v>10</v>
      </c>
      <c r="D46" s="8">
        <f>G46+J46+M46</f>
        <v>0</v>
      </c>
      <c r="E46" s="23">
        <f t="shared" si="8"/>
        <v>0</v>
      </c>
      <c r="F46" s="24">
        <v>10</v>
      </c>
      <c r="G46" s="24"/>
      <c r="H46" s="24">
        <f t="shared" si="9"/>
        <v>0</v>
      </c>
      <c r="I46" s="31"/>
      <c r="J46" s="31"/>
      <c r="K46" s="31"/>
      <c r="L46" s="24"/>
      <c r="M46" s="25"/>
      <c r="N46" s="25"/>
    </row>
    <row r="47" spans="1:14" ht="27" customHeight="1">
      <c r="A47" s="17">
        <v>37</v>
      </c>
      <c r="B47" s="18" t="s">
        <v>66</v>
      </c>
      <c r="C47" s="8">
        <f t="shared" si="7"/>
        <v>10</v>
      </c>
      <c r="D47" s="8">
        <f t="shared" si="7"/>
        <v>0</v>
      </c>
      <c r="E47" s="23">
        <f t="shared" si="8"/>
        <v>0</v>
      </c>
      <c r="F47" s="24">
        <v>10</v>
      </c>
      <c r="G47" s="24"/>
      <c r="H47" s="24">
        <f t="shared" si="9"/>
        <v>0</v>
      </c>
      <c r="I47" s="24"/>
      <c r="J47" s="24"/>
      <c r="K47" s="24"/>
      <c r="L47" s="24"/>
      <c r="M47" s="25"/>
      <c r="N47" s="25"/>
    </row>
    <row r="48" spans="1:14" ht="21" customHeight="1">
      <c r="A48" s="17">
        <v>38</v>
      </c>
      <c r="B48" s="18" t="s">
        <v>67</v>
      </c>
      <c r="C48" s="8">
        <f>F48+I48+L48</f>
        <v>20</v>
      </c>
      <c r="D48" s="8">
        <f>G48+J48+M48</f>
        <v>0</v>
      </c>
      <c r="E48" s="23">
        <f t="shared" si="8"/>
        <v>0</v>
      </c>
      <c r="F48" s="24">
        <v>20</v>
      </c>
      <c r="G48" s="24"/>
      <c r="H48" s="24">
        <f t="shared" si="9"/>
        <v>0</v>
      </c>
      <c r="I48" s="24"/>
      <c r="J48" s="24"/>
      <c r="K48" s="24"/>
      <c r="L48" s="24"/>
      <c r="M48" s="25"/>
      <c r="N48" s="25"/>
    </row>
    <row r="49" spans="1:14" ht="21" customHeight="1">
      <c r="A49" s="17">
        <v>39</v>
      </c>
      <c r="B49" s="18" t="s">
        <v>69</v>
      </c>
      <c r="C49" s="8">
        <f>F49+I49+L49</f>
        <v>10</v>
      </c>
      <c r="D49" s="8">
        <f>G49+J49+M49</f>
        <v>0</v>
      </c>
      <c r="E49" s="23">
        <f t="shared" si="8"/>
        <v>0</v>
      </c>
      <c r="F49" s="24">
        <v>10</v>
      </c>
      <c r="G49" s="24"/>
      <c r="H49" s="24">
        <f t="shared" si="9"/>
        <v>0</v>
      </c>
      <c r="I49" s="24"/>
      <c r="J49" s="24"/>
      <c r="K49" s="24"/>
      <c r="L49" s="24"/>
      <c r="M49" s="25"/>
      <c r="N49" s="25"/>
    </row>
    <row r="50" spans="1:14" ht="19.5" customHeight="1">
      <c r="A50" s="17">
        <v>40</v>
      </c>
      <c r="B50" s="18" t="s">
        <v>8</v>
      </c>
      <c r="C50" s="8">
        <f t="shared" si="7"/>
        <v>30</v>
      </c>
      <c r="D50" s="8">
        <f t="shared" si="7"/>
        <v>0</v>
      </c>
      <c r="E50" s="23">
        <f t="shared" si="8"/>
        <v>0</v>
      </c>
      <c r="F50" s="24">
        <v>30</v>
      </c>
      <c r="G50" s="24"/>
      <c r="H50" s="24">
        <f t="shared" si="9"/>
        <v>0</v>
      </c>
      <c r="I50" s="24"/>
      <c r="J50" s="24"/>
      <c r="K50" s="24"/>
      <c r="L50" s="24"/>
      <c r="M50" s="25"/>
      <c r="N50" s="25"/>
    </row>
    <row r="51" spans="1:14" ht="19.5" customHeight="1">
      <c r="A51" s="17">
        <v>41</v>
      </c>
      <c r="B51" s="18" t="s">
        <v>68</v>
      </c>
      <c r="C51" s="8">
        <f>F51+I51+L51</f>
        <v>10</v>
      </c>
      <c r="D51" s="8">
        <f>G51+J51+M51</f>
        <v>0</v>
      </c>
      <c r="E51" s="23">
        <f t="shared" si="8"/>
        <v>0</v>
      </c>
      <c r="F51" s="24">
        <v>10</v>
      </c>
      <c r="G51" s="24"/>
      <c r="H51" s="24">
        <f t="shared" si="9"/>
        <v>0</v>
      </c>
      <c r="I51" s="24"/>
      <c r="J51" s="24"/>
      <c r="K51" s="24"/>
      <c r="L51" s="24"/>
      <c r="M51" s="25"/>
      <c r="N51" s="25"/>
    </row>
    <row r="52" spans="1:14" ht="33" customHeight="1">
      <c r="A52" s="17">
        <v>42</v>
      </c>
      <c r="B52" s="18" t="s">
        <v>16</v>
      </c>
      <c r="C52" s="8">
        <f t="shared" si="7"/>
        <v>530</v>
      </c>
      <c r="D52" s="8">
        <f t="shared" si="7"/>
        <v>159.6</v>
      </c>
      <c r="E52" s="23">
        <f t="shared" si="8"/>
        <v>30.11320754716981</v>
      </c>
      <c r="F52" s="24">
        <v>530</v>
      </c>
      <c r="G52" s="24">
        <v>159.6</v>
      </c>
      <c r="H52" s="24">
        <f t="shared" si="9"/>
        <v>30.11320754716981</v>
      </c>
      <c r="I52" s="24"/>
      <c r="J52" s="24"/>
      <c r="K52" s="24"/>
      <c r="L52" s="24"/>
      <c r="M52" s="25"/>
      <c r="N52" s="25"/>
    </row>
    <row r="53" spans="1:14" ht="33" customHeight="1">
      <c r="A53" s="17">
        <v>43</v>
      </c>
      <c r="B53" s="18" t="s">
        <v>51</v>
      </c>
      <c r="C53" s="8">
        <f>F53+I53+L53</f>
        <v>15892.300000000001</v>
      </c>
      <c r="D53" s="8">
        <f>G53+J53+M53</f>
        <v>0</v>
      </c>
      <c r="E53" s="23">
        <f>D53/C53*100</f>
        <v>0</v>
      </c>
      <c r="F53" s="24">
        <v>953.5</v>
      </c>
      <c r="G53" s="24"/>
      <c r="H53" s="24">
        <f t="shared" si="9"/>
        <v>0</v>
      </c>
      <c r="I53" s="24">
        <v>597.6</v>
      </c>
      <c r="J53" s="24"/>
      <c r="K53" s="24">
        <f>J53/I53*100</f>
        <v>0</v>
      </c>
      <c r="L53" s="24">
        <v>14341.2</v>
      </c>
      <c r="M53" s="25"/>
      <c r="N53" s="25">
        <f>M53/L53*100</f>
        <v>0</v>
      </c>
    </row>
    <row r="54" spans="1:14" s="16" customFormat="1" ht="21" customHeight="1">
      <c r="A54" s="21"/>
      <c r="B54" s="22" t="s">
        <v>1</v>
      </c>
      <c r="C54" s="26">
        <f>SUM(C40:C53)</f>
        <v>35874.6</v>
      </c>
      <c r="D54" s="26">
        <f>SUM(D40:D53)</f>
        <v>5002.700000000001</v>
      </c>
      <c r="E54" s="27">
        <f t="shared" si="8"/>
        <v>13.94496384628679</v>
      </c>
      <c r="F54" s="26">
        <f>SUM(F40:F53)</f>
        <v>20935.8</v>
      </c>
      <c r="G54" s="26">
        <f>SUM(G40:G52)</f>
        <v>5002.700000000001</v>
      </c>
      <c r="H54" s="26">
        <f>G54/F54*100</f>
        <v>23.895432703789684</v>
      </c>
      <c r="I54" s="26">
        <f>SUM(I40:I53)</f>
        <v>597.6</v>
      </c>
      <c r="J54" s="26">
        <f>SUM(J40:J53)</f>
        <v>0</v>
      </c>
      <c r="K54" s="26">
        <v>0</v>
      </c>
      <c r="L54" s="26">
        <f>L53</f>
        <v>14341.2</v>
      </c>
      <c r="M54" s="26">
        <f>M53</f>
        <v>0</v>
      </c>
      <c r="N54" s="26">
        <f>N53</f>
        <v>0</v>
      </c>
    </row>
    <row r="55" spans="1:14" ht="24.75" customHeight="1">
      <c r="A55" s="67" t="s">
        <v>18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3.5">
      <c r="A56" s="29" t="s">
        <v>40</v>
      </c>
      <c r="B56" s="30" t="s">
        <v>2</v>
      </c>
      <c r="C56" s="8">
        <f>F56+I56+L56</f>
        <v>230</v>
      </c>
      <c r="D56" s="8">
        <f>G56+J56+M56</f>
        <v>45</v>
      </c>
      <c r="E56" s="23">
        <f>D56/C56*100</f>
        <v>19.565217391304348</v>
      </c>
      <c r="F56" s="31">
        <v>230</v>
      </c>
      <c r="G56" s="31">
        <v>45</v>
      </c>
      <c r="H56" s="24">
        <f>G56/F56*100</f>
        <v>19.565217391304348</v>
      </c>
      <c r="I56" s="24"/>
      <c r="J56" s="24"/>
      <c r="K56" s="24"/>
      <c r="L56" s="24"/>
      <c r="M56" s="25"/>
      <c r="N56" s="25"/>
    </row>
    <row r="57" spans="1:14" ht="13.5">
      <c r="A57" s="29" t="s">
        <v>41</v>
      </c>
      <c r="B57" s="30" t="s">
        <v>70</v>
      </c>
      <c r="C57" s="8">
        <f>F57+I57+L57</f>
        <v>25</v>
      </c>
      <c r="D57" s="8">
        <f>G57+J57+M57</f>
        <v>0</v>
      </c>
      <c r="E57" s="23">
        <f>D57/C57*100</f>
        <v>0</v>
      </c>
      <c r="F57" s="31">
        <v>25</v>
      </c>
      <c r="G57" s="31"/>
      <c r="H57" s="24">
        <f>G57/F57*100</f>
        <v>0</v>
      </c>
      <c r="I57" s="24"/>
      <c r="J57" s="24"/>
      <c r="K57" s="24"/>
      <c r="L57" s="24"/>
      <c r="M57" s="25"/>
      <c r="N57" s="25"/>
    </row>
    <row r="58" spans="1:14" ht="27">
      <c r="A58" s="29" t="s">
        <v>42</v>
      </c>
      <c r="B58" s="30" t="s">
        <v>3</v>
      </c>
      <c r="C58" s="8">
        <f aca="true" t="shared" si="10" ref="C58:C65">F58+I58+L58</f>
        <v>4460</v>
      </c>
      <c r="D58" s="8">
        <f aca="true" t="shared" si="11" ref="D58:D65">G58+J58+M58</f>
        <v>2062.4</v>
      </c>
      <c r="E58" s="23">
        <f aca="true" t="shared" si="12" ref="E58:E65">D58/C58*100</f>
        <v>46.24215246636771</v>
      </c>
      <c r="F58" s="31">
        <v>4460</v>
      </c>
      <c r="G58" s="31">
        <v>2062.4</v>
      </c>
      <c r="H58" s="24">
        <f aca="true" t="shared" si="13" ref="H58:H66">G58/F58*100</f>
        <v>46.24215246636771</v>
      </c>
      <c r="I58" s="24"/>
      <c r="J58" s="24"/>
      <c r="K58" s="24"/>
      <c r="L58" s="24"/>
      <c r="M58" s="25"/>
      <c r="N58" s="25"/>
    </row>
    <row r="59" spans="1:14" ht="27">
      <c r="A59" s="29" t="s">
        <v>43</v>
      </c>
      <c r="B59" s="30" t="s">
        <v>0</v>
      </c>
      <c r="C59" s="8">
        <f t="shared" si="10"/>
        <v>3674.4</v>
      </c>
      <c r="D59" s="8">
        <f t="shared" si="11"/>
        <v>844.4</v>
      </c>
      <c r="E59" s="23">
        <f t="shared" si="12"/>
        <v>22.980622686697146</v>
      </c>
      <c r="F59" s="31">
        <v>3674.4</v>
      </c>
      <c r="G59" s="32">
        <v>844.4</v>
      </c>
      <c r="H59" s="24">
        <f t="shared" si="13"/>
        <v>22.980622686697146</v>
      </c>
      <c r="I59" s="24"/>
      <c r="J59" s="24"/>
      <c r="K59" s="24"/>
      <c r="L59" s="25"/>
      <c r="M59" s="25"/>
      <c r="N59" s="25"/>
    </row>
    <row r="60" spans="1:14" ht="13.5">
      <c r="A60" s="29" t="s">
        <v>44</v>
      </c>
      <c r="B60" s="30" t="s">
        <v>4</v>
      </c>
      <c r="C60" s="8">
        <f t="shared" si="10"/>
        <v>715</v>
      </c>
      <c r="D60" s="8">
        <f t="shared" si="11"/>
        <v>28</v>
      </c>
      <c r="E60" s="23">
        <f t="shared" si="12"/>
        <v>3.9160839160839163</v>
      </c>
      <c r="F60" s="31">
        <v>715</v>
      </c>
      <c r="G60" s="31">
        <v>28</v>
      </c>
      <c r="H60" s="24">
        <f t="shared" si="13"/>
        <v>3.9160839160839163</v>
      </c>
      <c r="I60" s="24"/>
      <c r="J60" s="31"/>
      <c r="K60" s="24"/>
      <c r="L60" s="31"/>
      <c r="M60" s="25"/>
      <c r="N60" s="25"/>
    </row>
    <row r="61" spans="1:14" ht="13.5">
      <c r="A61" s="29" t="s">
        <v>61</v>
      </c>
      <c r="B61" s="30" t="s">
        <v>5</v>
      </c>
      <c r="C61" s="8">
        <f t="shared" si="10"/>
        <v>15445.7</v>
      </c>
      <c r="D61" s="8">
        <f t="shared" si="11"/>
        <v>4003.6</v>
      </c>
      <c r="E61" s="23">
        <f t="shared" si="12"/>
        <v>25.92048272334695</v>
      </c>
      <c r="F61" s="24">
        <v>15445.7</v>
      </c>
      <c r="G61" s="24">
        <v>4003.6</v>
      </c>
      <c r="H61" s="24">
        <f t="shared" si="13"/>
        <v>25.92048272334695</v>
      </c>
      <c r="I61" s="24"/>
      <c r="J61" s="31"/>
      <c r="K61" s="24"/>
      <c r="L61" s="31"/>
      <c r="M61" s="25"/>
      <c r="N61" s="25"/>
    </row>
    <row r="62" spans="1:14" ht="27">
      <c r="A62" s="29" t="s">
        <v>62</v>
      </c>
      <c r="B62" s="30" t="s">
        <v>58</v>
      </c>
      <c r="C62" s="8">
        <f>F62+I62+L62</f>
        <v>30</v>
      </c>
      <c r="D62" s="8">
        <f>G62+J62+M62</f>
        <v>0</v>
      </c>
      <c r="E62" s="23">
        <f>D62/C62*100</f>
        <v>0</v>
      </c>
      <c r="F62" s="24">
        <v>30</v>
      </c>
      <c r="G62" s="24"/>
      <c r="H62" s="24">
        <f t="shared" si="13"/>
        <v>0</v>
      </c>
      <c r="I62" s="24"/>
      <c r="J62" s="31"/>
      <c r="K62" s="24"/>
      <c r="L62" s="31"/>
      <c r="M62" s="25"/>
      <c r="N62" s="25"/>
    </row>
    <row r="63" spans="1:14" ht="27">
      <c r="A63" s="29" t="s">
        <v>45</v>
      </c>
      <c r="B63" s="30" t="s">
        <v>11</v>
      </c>
      <c r="C63" s="8">
        <f t="shared" si="10"/>
        <v>30</v>
      </c>
      <c r="D63" s="8">
        <f t="shared" si="11"/>
        <v>0</v>
      </c>
      <c r="E63" s="23">
        <f t="shared" si="12"/>
        <v>0</v>
      </c>
      <c r="F63" s="24">
        <v>30</v>
      </c>
      <c r="G63" s="24"/>
      <c r="H63" s="24">
        <f t="shared" si="13"/>
        <v>0</v>
      </c>
      <c r="I63" s="24"/>
      <c r="J63" s="24"/>
      <c r="K63" s="24"/>
      <c r="L63" s="24"/>
      <c r="M63" s="25"/>
      <c r="N63" s="25"/>
    </row>
    <row r="64" spans="1:14" ht="13.5">
      <c r="A64" s="29" t="s">
        <v>54</v>
      </c>
      <c r="B64" s="30" t="s">
        <v>10</v>
      </c>
      <c r="C64" s="8">
        <f t="shared" si="10"/>
        <v>90</v>
      </c>
      <c r="D64" s="8">
        <f t="shared" si="11"/>
        <v>90</v>
      </c>
      <c r="E64" s="23">
        <f t="shared" si="12"/>
        <v>100</v>
      </c>
      <c r="F64" s="31">
        <v>90</v>
      </c>
      <c r="G64" s="31">
        <v>90</v>
      </c>
      <c r="H64" s="24">
        <f t="shared" si="13"/>
        <v>100</v>
      </c>
      <c r="I64" s="24"/>
      <c r="J64" s="24"/>
      <c r="K64" s="24"/>
      <c r="L64" s="24"/>
      <c r="M64" s="25"/>
      <c r="N64" s="25"/>
    </row>
    <row r="65" spans="1:14" ht="26.25" customHeight="1">
      <c r="A65" s="29" t="s">
        <v>55</v>
      </c>
      <c r="B65" s="30" t="s">
        <v>8</v>
      </c>
      <c r="C65" s="8">
        <f t="shared" si="10"/>
        <v>70</v>
      </c>
      <c r="D65" s="8">
        <f t="shared" si="11"/>
        <v>26.3</v>
      </c>
      <c r="E65" s="23">
        <f t="shared" si="12"/>
        <v>37.57142857142857</v>
      </c>
      <c r="F65" s="31">
        <v>70</v>
      </c>
      <c r="G65" s="31">
        <v>26.3</v>
      </c>
      <c r="H65" s="24">
        <f t="shared" si="13"/>
        <v>37.57142857142857</v>
      </c>
      <c r="I65" s="24"/>
      <c r="J65" s="24"/>
      <c r="K65" s="24"/>
      <c r="L65" s="24"/>
      <c r="M65" s="25"/>
      <c r="N65" s="25"/>
    </row>
    <row r="66" spans="1:14" ht="27">
      <c r="A66" s="29" t="s">
        <v>46</v>
      </c>
      <c r="B66" s="10" t="s">
        <v>53</v>
      </c>
      <c r="C66" s="8">
        <f>F66+I66+L66</f>
        <v>750</v>
      </c>
      <c r="D66" s="8">
        <f>G66+J66+M66</f>
        <v>274</v>
      </c>
      <c r="E66" s="23">
        <f>D66/C66*100</f>
        <v>36.53333333333333</v>
      </c>
      <c r="F66" s="31">
        <v>750</v>
      </c>
      <c r="G66" s="31">
        <v>274</v>
      </c>
      <c r="H66" s="24">
        <f t="shared" si="13"/>
        <v>36.53333333333333</v>
      </c>
      <c r="I66" s="24"/>
      <c r="J66" s="24"/>
      <c r="K66" s="24"/>
      <c r="L66" s="24"/>
      <c r="M66" s="25"/>
      <c r="N66" s="25"/>
    </row>
    <row r="67" spans="1:14" s="16" customFormat="1" ht="18.75" customHeight="1">
      <c r="A67" s="33"/>
      <c r="B67" s="34" t="s">
        <v>1</v>
      </c>
      <c r="C67" s="26">
        <f>SUM(C56:C66)</f>
        <v>25520.1</v>
      </c>
      <c r="D67" s="26">
        <f>SUM(D56:D66)</f>
        <v>7373.7</v>
      </c>
      <c r="E67" s="27">
        <f>D67/C67*100</f>
        <v>28.893695557619285</v>
      </c>
      <c r="F67" s="26">
        <f>SUM(F56:F66)</f>
        <v>25520.1</v>
      </c>
      <c r="G67" s="26">
        <f>SUM(G56:G66)</f>
        <v>7373.7</v>
      </c>
      <c r="H67" s="26">
        <f>G67/F67*100</f>
        <v>28.893695557619285</v>
      </c>
      <c r="I67" s="26">
        <f>SUM(I56:I65)</f>
        <v>0</v>
      </c>
      <c r="J67" s="26">
        <f>SUM(J56:J65)</f>
        <v>0</v>
      </c>
      <c r="K67" s="26"/>
      <c r="L67" s="26">
        <f>SUM(L56:L65)</f>
        <v>0</v>
      </c>
      <c r="M67" s="26">
        <f>SUM(M56:M65)</f>
        <v>0</v>
      </c>
      <c r="N67" s="28"/>
    </row>
    <row r="68" spans="1:14" ht="21.75" customHeight="1">
      <c r="A68" s="68" t="s">
        <v>19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25.5" customHeight="1">
      <c r="A69" s="29" t="s">
        <v>47</v>
      </c>
      <c r="B69" s="30" t="s">
        <v>2</v>
      </c>
      <c r="C69" s="8">
        <f aca="true" t="shared" si="14" ref="C69:D78">F69+I69+L69</f>
        <v>122</v>
      </c>
      <c r="D69" s="8">
        <f t="shared" si="14"/>
        <v>18</v>
      </c>
      <c r="E69" s="23">
        <f>D69/C69*100</f>
        <v>14.754098360655737</v>
      </c>
      <c r="F69" s="31">
        <v>122</v>
      </c>
      <c r="G69" s="31">
        <v>18</v>
      </c>
      <c r="H69" s="24">
        <f>G69/F69*100</f>
        <v>14.754098360655737</v>
      </c>
      <c r="I69" s="24"/>
      <c r="J69" s="24"/>
      <c r="K69" s="24"/>
      <c r="L69" s="24"/>
      <c r="M69" s="25"/>
      <c r="N69" s="25"/>
    </row>
    <row r="70" spans="1:14" ht="18.75" customHeight="1">
      <c r="A70" s="29" t="s">
        <v>39</v>
      </c>
      <c r="B70" s="30" t="s">
        <v>9</v>
      </c>
      <c r="C70" s="8">
        <f t="shared" si="14"/>
        <v>15</v>
      </c>
      <c r="D70" s="8">
        <f t="shared" si="14"/>
        <v>0</v>
      </c>
      <c r="E70" s="23">
        <f aca="true" t="shared" si="15" ref="E70:E80">D70/C70*100</f>
        <v>0</v>
      </c>
      <c r="F70" s="31">
        <v>15</v>
      </c>
      <c r="G70" s="31"/>
      <c r="H70" s="24">
        <f aca="true" t="shared" si="16" ref="H70:H79">G70/F70*100</f>
        <v>0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71</v>
      </c>
      <c r="B71" s="30" t="s">
        <v>3</v>
      </c>
      <c r="C71" s="8">
        <f t="shared" si="14"/>
        <v>5726.1</v>
      </c>
      <c r="D71" s="8">
        <f t="shared" si="14"/>
        <v>1671</v>
      </c>
      <c r="E71" s="23">
        <f t="shared" si="15"/>
        <v>29.182165872059517</v>
      </c>
      <c r="F71" s="31">
        <v>5726.1</v>
      </c>
      <c r="G71" s="31">
        <v>1671</v>
      </c>
      <c r="H71" s="24">
        <f t="shared" si="16"/>
        <v>29.182165872059517</v>
      </c>
      <c r="I71" s="24"/>
      <c r="J71" s="24"/>
      <c r="K71" s="24"/>
      <c r="L71" s="24"/>
      <c r="M71" s="25"/>
      <c r="N71" s="25"/>
    </row>
    <row r="72" spans="1:14" ht="36.75" customHeight="1">
      <c r="A72" s="29" t="s">
        <v>72</v>
      </c>
      <c r="B72" s="30" t="s">
        <v>0</v>
      </c>
      <c r="C72" s="8">
        <f t="shared" si="14"/>
        <v>16211.2</v>
      </c>
      <c r="D72" s="8">
        <f>G72+J72</f>
        <v>4682</v>
      </c>
      <c r="E72" s="23">
        <f t="shared" si="15"/>
        <v>28.881267272009474</v>
      </c>
      <c r="F72" s="31">
        <v>16211.2</v>
      </c>
      <c r="G72" s="32">
        <v>4682</v>
      </c>
      <c r="H72" s="24">
        <f t="shared" si="16"/>
        <v>28.881267272009474</v>
      </c>
      <c r="I72" s="24"/>
      <c r="J72" s="24"/>
      <c r="K72" s="24"/>
      <c r="L72" s="25"/>
      <c r="M72" s="25"/>
      <c r="N72" s="25"/>
    </row>
    <row r="73" spans="1:14" ht="20.25" customHeight="1">
      <c r="A73" s="29" t="s">
        <v>73</v>
      </c>
      <c r="B73" s="30" t="s">
        <v>79</v>
      </c>
      <c r="C73" s="8">
        <f t="shared" si="14"/>
        <v>30</v>
      </c>
      <c r="D73" s="8"/>
      <c r="E73" s="23"/>
      <c r="F73" s="31">
        <v>30</v>
      </c>
      <c r="G73" s="32"/>
      <c r="H73" s="24">
        <f t="shared" si="16"/>
        <v>0</v>
      </c>
      <c r="I73" s="24"/>
      <c r="J73" s="24"/>
      <c r="K73" s="24"/>
      <c r="L73" s="25"/>
      <c r="M73" s="25"/>
      <c r="N73" s="25"/>
    </row>
    <row r="74" spans="1:14" ht="17.25" customHeight="1">
      <c r="A74" s="29" t="s">
        <v>74</v>
      </c>
      <c r="B74" s="30" t="s">
        <v>5</v>
      </c>
      <c r="C74" s="8">
        <f t="shared" si="14"/>
        <v>15797</v>
      </c>
      <c r="D74" s="8">
        <f t="shared" si="14"/>
        <v>4694.6</v>
      </c>
      <c r="E74" s="23">
        <f t="shared" si="15"/>
        <v>29.71830094321707</v>
      </c>
      <c r="F74" s="31">
        <v>15797</v>
      </c>
      <c r="G74" s="31">
        <v>4694.6</v>
      </c>
      <c r="H74" s="24">
        <f t="shared" si="16"/>
        <v>29.71830094321707</v>
      </c>
      <c r="I74" s="24"/>
      <c r="J74" s="31"/>
      <c r="K74" s="31"/>
      <c r="L74" s="24"/>
      <c r="M74" s="25"/>
      <c r="N74" s="25"/>
    </row>
    <row r="75" spans="1:14" ht="36.75" customHeight="1">
      <c r="A75" s="29" t="s">
        <v>75</v>
      </c>
      <c r="B75" s="30" t="s">
        <v>6</v>
      </c>
      <c r="C75" s="8">
        <f t="shared" si="14"/>
        <v>170.1</v>
      </c>
      <c r="D75" s="8">
        <f t="shared" si="14"/>
        <v>0</v>
      </c>
      <c r="E75" s="23">
        <f t="shared" si="15"/>
        <v>0</v>
      </c>
      <c r="F75" s="31">
        <v>170.1</v>
      </c>
      <c r="G75" s="31"/>
      <c r="H75" s="24">
        <f t="shared" si="16"/>
        <v>0</v>
      </c>
      <c r="I75" s="24"/>
      <c r="J75" s="31"/>
      <c r="K75" s="31"/>
      <c r="L75" s="24"/>
      <c r="M75" s="25"/>
      <c r="N75" s="25"/>
    </row>
    <row r="76" spans="1:14" ht="23.25" customHeight="1">
      <c r="A76" s="29" t="s">
        <v>76</v>
      </c>
      <c r="B76" s="30" t="s">
        <v>7</v>
      </c>
      <c r="C76" s="8">
        <f t="shared" si="14"/>
        <v>10</v>
      </c>
      <c r="D76" s="8">
        <f t="shared" si="14"/>
        <v>0</v>
      </c>
      <c r="E76" s="23">
        <f t="shared" si="15"/>
        <v>0</v>
      </c>
      <c r="F76" s="31">
        <v>10</v>
      </c>
      <c r="G76" s="31"/>
      <c r="H76" s="24">
        <f t="shared" si="16"/>
        <v>0</v>
      </c>
      <c r="I76" s="24"/>
      <c r="J76" s="31"/>
      <c r="K76" s="31"/>
      <c r="L76" s="24"/>
      <c r="M76" s="25"/>
      <c r="N76" s="25"/>
    </row>
    <row r="77" spans="1:14" ht="31.5" customHeight="1">
      <c r="A77" s="29" t="s">
        <v>77</v>
      </c>
      <c r="B77" s="30" t="s">
        <v>27</v>
      </c>
      <c r="C77" s="8">
        <f t="shared" si="14"/>
        <v>30</v>
      </c>
      <c r="D77" s="8">
        <f t="shared" si="14"/>
        <v>0</v>
      </c>
      <c r="E77" s="23">
        <f t="shared" si="15"/>
        <v>0</v>
      </c>
      <c r="F77" s="31">
        <v>30</v>
      </c>
      <c r="G77" s="31"/>
      <c r="H77" s="24">
        <f t="shared" si="16"/>
        <v>0</v>
      </c>
      <c r="I77" s="24"/>
      <c r="J77" s="31"/>
      <c r="K77" s="31"/>
      <c r="L77" s="24"/>
      <c r="M77" s="25"/>
      <c r="N77" s="25"/>
    </row>
    <row r="78" spans="1:14" ht="22.5" customHeight="1">
      <c r="A78" s="29" t="s">
        <v>78</v>
      </c>
      <c r="B78" s="30" t="s">
        <v>8</v>
      </c>
      <c r="C78" s="8">
        <f t="shared" si="14"/>
        <v>100</v>
      </c>
      <c r="D78" s="8">
        <f t="shared" si="14"/>
        <v>29.9</v>
      </c>
      <c r="E78" s="23">
        <f t="shared" si="15"/>
        <v>29.9</v>
      </c>
      <c r="F78" s="31">
        <v>100</v>
      </c>
      <c r="G78" s="31">
        <v>29.9</v>
      </c>
      <c r="H78" s="24">
        <f t="shared" si="16"/>
        <v>29.9</v>
      </c>
      <c r="I78" s="24"/>
      <c r="J78" s="24"/>
      <c r="K78" s="24"/>
      <c r="L78" s="24"/>
      <c r="M78" s="25"/>
      <c r="N78" s="25"/>
    </row>
    <row r="79" spans="1:14" ht="34.5" customHeight="1">
      <c r="A79" s="29" t="s">
        <v>84</v>
      </c>
      <c r="B79" s="10" t="s">
        <v>80</v>
      </c>
      <c r="C79" s="8">
        <f>F79+I79+L79</f>
        <v>759.3</v>
      </c>
      <c r="D79" s="8">
        <f>G79+J79+M79</f>
        <v>142.4</v>
      </c>
      <c r="E79" s="23">
        <f>D79/C79*100</f>
        <v>18.754115632819705</v>
      </c>
      <c r="F79" s="31">
        <v>759.3</v>
      </c>
      <c r="G79" s="31">
        <v>142.4</v>
      </c>
      <c r="H79" s="24">
        <f t="shared" si="16"/>
        <v>18.754115632819705</v>
      </c>
      <c r="I79" s="24"/>
      <c r="J79" s="24"/>
      <c r="K79" s="24"/>
      <c r="L79" s="24"/>
      <c r="M79" s="25"/>
      <c r="N79" s="25"/>
    </row>
    <row r="80" spans="1:14" s="16" customFormat="1" ht="22.5" customHeight="1">
      <c r="A80" s="33"/>
      <c r="B80" s="34" t="s">
        <v>1</v>
      </c>
      <c r="C80" s="26">
        <f>SUM(C69:C79)</f>
        <v>38970.700000000004</v>
      </c>
      <c r="D80" s="26">
        <f>SUM(D69:D79)</f>
        <v>11237.9</v>
      </c>
      <c r="E80" s="27">
        <f t="shared" si="15"/>
        <v>28.836792769952808</v>
      </c>
      <c r="F80" s="26">
        <f>SUM(F69:F79)</f>
        <v>38970.700000000004</v>
      </c>
      <c r="G80" s="26">
        <f>SUM(G69:G79)</f>
        <v>11237.9</v>
      </c>
      <c r="H80" s="26">
        <f>G80/F80*100</f>
        <v>28.836792769952808</v>
      </c>
      <c r="I80" s="26">
        <f>SUM(I69:I78)</f>
        <v>0</v>
      </c>
      <c r="J80" s="26">
        <f>SUM(J69:J78)</f>
        <v>0</v>
      </c>
      <c r="K80" s="26">
        <v>0</v>
      </c>
      <c r="L80" s="26"/>
      <c r="M80" s="28"/>
      <c r="N80" s="28"/>
    </row>
    <row r="81" spans="1:14" ht="19.5" customHeight="1">
      <c r="A81" s="67" t="s">
        <v>20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22.5" customHeight="1">
      <c r="A82" s="17">
        <v>66</v>
      </c>
      <c r="B82" s="18" t="s">
        <v>2</v>
      </c>
      <c r="C82" s="8">
        <f>F82+I82+L82</f>
        <v>20</v>
      </c>
      <c r="D82" s="8">
        <f>G82+J82+M82</f>
        <v>0</v>
      </c>
      <c r="E82" s="23">
        <f>D82/C82*100</f>
        <v>0</v>
      </c>
      <c r="F82" s="31">
        <v>20</v>
      </c>
      <c r="G82" s="31"/>
      <c r="H82" s="24">
        <f>G82/F82*100</f>
        <v>0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3</v>
      </c>
      <c r="C83" s="8">
        <f aca="true" t="shared" si="17" ref="C83:D91">F83+I83+L83</f>
        <v>1758</v>
      </c>
      <c r="D83" s="8">
        <f t="shared" si="17"/>
        <v>0</v>
      </c>
      <c r="E83" s="23">
        <f aca="true" t="shared" si="18" ref="E83:E93">D83/C83*100</f>
        <v>0</v>
      </c>
      <c r="F83" s="31">
        <v>1758</v>
      </c>
      <c r="G83" s="31"/>
      <c r="H83" s="24">
        <f aca="true" t="shared" si="19" ref="H83:H92">G83/F83*100</f>
        <v>0</v>
      </c>
      <c r="I83" s="24"/>
      <c r="J83" s="24"/>
      <c r="K83" s="24"/>
      <c r="L83" s="24"/>
      <c r="M83" s="25"/>
      <c r="N83" s="25"/>
    </row>
    <row r="84" spans="1:14" ht="30" customHeight="1">
      <c r="A84" s="17">
        <v>68</v>
      </c>
      <c r="B84" s="18" t="s">
        <v>0</v>
      </c>
      <c r="C84" s="8">
        <f t="shared" si="17"/>
        <v>1110</v>
      </c>
      <c r="D84" s="8">
        <f t="shared" si="17"/>
        <v>124.9</v>
      </c>
      <c r="E84" s="23">
        <f t="shared" si="18"/>
        <v>11.252252252252253</v>
      </c>
      <c r="F84" s="31">
        <v>1110</v>
      </c>
      <c r="G84" s="31">
        <v>124.9</v>
      </c>
      <c r="H84" s="24">
        <f t="shared" si="19"/>
        <v>11.252252252252253</v>
      </c>
      <c r="I84" s="24"/>
      <c r="J84" s="24"/>
      <c r="K84" s="24"/>
      <c r="L84" s="24"/>
      <c r="M84" s="25"/>
      <c r="N84" s="25"/>
    </row>
    <row r="85" spans="1:14" ht="30" customHeight="1">
      <c r="A85" s="17">
        <v>69</v>
      </c>
      <c r="B85" s="18" t="s">
        <v>52</v>
      </c>
      <c r="C85" s="8">
        <f t="shared" si="17"/>
        <v>25</v>
      </c>
      <c r="D85" s="8">
        <f t="shared" si="17"/>
        <v>0</v>
      </c>
      <c r="E85" s="23"/>
      <c r="F85" s="31">
        <v>25</v>
      </c>
      <c r="G85" s="31"/>
      <c r="H85" s="24">
        <f t="shared" si="19"/>
        <v>0</v>
      </c>
      <c r="I85" s="24"/>
      <c r="J85" s="24"/>
      <c r="K85" s="24"/>
      <c r="L85" s="24"/>
      <c r="M85" s="25"/>
      <c r="N85" s="25"/>
    </row>
    <row r="86" spans="1:14" ht="15.75" customHeight="1">
      <c r="A86" s="17">
        <v>70</v>
      </c>
      <c r="B86" s="18" t="s">
        <v>5</v>
      </c>
      <c r="C86" s="8">
        <f t="shared" si="17"/>
        <v>4870</v>
      </c>
      <c r="D86" s="8">
        <f t="shared" si="17"/>
        <v>1393.3</v>
      </c>
      <c r="E86" s="23">
        <f t="shared" si="18"/>
        <v>28.609856262833677</v>
      </c>
      <c r="F86" s="24">
        <v>4870</v>
      </c>
      <c r="G86" s="24">
        <v>1393.3</v>
      </c>
      <c r="H86" s="24">
        <f t="shared" si="19"/>
        <v>28.609856262833677</v>
      </c>
      <c r="I86" s="24"/>
      <c r="J86" s="24"/>
      <c r="K86" s="24"/>
      <c r="L86" s="24"/>
      <c r="M86" s="31"/>
      <c r="N86" s="24"/>
    </row>
    <row r="87" spans="1:14" ht="31.5" customHeight="1">
      <c r="A87" s="17">
        <v>71</v>
      </c>
      <c r="B87" s="18" t="s">
        <v>6</v>
      </c>
      <c r="C87" s="8">
        <f t="shared" si="17"/>
        <v>10</v>
      </c>
      <c r="D87" s="8">
        <f t="shared" si="17"/>
        <v>0</v>
      </c>
      <c r="E87" s="23">
        <f t="shared" si="18"/>
        <v>0</v>
      </c>
      <c r="F87" s="31">
        <v>10</v>
      </c>
      <c r="G87" s="31"/>
      <c r="H87" s="24">
        <f t="shared" si="19"/>
        <v>0</v>
      </c>
      <c r="I87" s="24"/>
      <c r="J87" s="24"/>
      <c r="K87" s="24"/>
      <c r="L87" s="24"/>
      <c r="M87" s="25"/>
      <c r="N87" s="25"/>
    </row>
    <row r="88" spans="1:14" ht="30.75" customHeight="1">
      <c r="A88" s="17">
        <v>72</v>
      </c>
      <c r="B88" s="18" t="s">
        <v>11</v>
      </c>
      <c r="C88" s="8">
        <f t="shared" si="17"/>
        <v>10</v>
      </c>
      <c r="D88" s="8">
        <f t="shared" si="17"/>
        <v>0</v>
      </c>
      <c r="E88" s="23"/>
      <c r="F88" s="31">
        <v>10</v>
      </c>
      <c r="G88" s="31"/>
      <c r="H88" s="24">
        <f t="shared" si="19"/>
        <v>0</v>
      </c>
      <c r="I88" s="24"/>
      <c r="J88" s="24"/>
      <c r="K88" s="24"/>
      <c r="L88" s="24"/>
      <c r="M88" s="25"/>
      <c r="N88" s="25"/>
    </row>
    <row r="89" spans="1:14" ht="17.25" customHeight="1">
      <c r="A89" s="17">
        <v>73</v>
      </c>
      <c r="B89" s="18" t="s">
        <v>10</v>
      </c>
      <c r="C89" s="8">
        <f t="shared" si="17"/>
        <v>10</v>
      </c>
      <c r="D89" s="8">
        <f t="shared" si="17"/>
        <v>0</v>
      </c>
      <c r="E89" s="23">
        <f t="shared" si="18"/>
        <v>0</v>
      </c>
      <c r="F89" s="31">
        <v>10</v>
      </c>
      <c r="G89" s="31"/>
      <c r="H89" s="24">
        <f t="shared" si="19"/>
        <v>0</v>
      </c>
      <c r="I89" s="24"/>
      <c r="J89" s="24"/>
      <c r="K89" s="24"/>
      <c r="L89" s="24"/>
      <c r="M89" s="25"/>
      <c r="N89" s="25"/>
    </row>
    <row r="90" spans="1:14" ht="17.25" customHeight="1">
      <c r="A90" s="17">
        <v>74</v>
      </c>
      <c r="B90" s="18" t="s">
        <v>81</v>
      </c>
      <c r="C90" s="8">
        <f>F90+I90+L90</f>
        <v>15</v>
      </c>
      <c r="D90" s="8">
        <f>G90+J90+M90</f>
        <v>0</v>
      </c>
      <c r="E90" s="23">
        <f>D90/C90*100</f>
        <v>0</v>
      </c>
      <c r="F90" s="31">
        <v>15</v>
      </c>
      <c r="G90" s="31"/>
      <c r="H90" s="24">
        <f t="shared" si="19"/>
        <v>0</v>
      </c>
      <c r="I90" s="24"/>
      <c r="J90" s="24"/>
      <c r="K90" s="24"/>
      <c r="L90" s="24"/>
      <c r="M90" s="25"/>
      <c r="N90" s="25"/>
    </row>
    <row r="91" spans="1:14" ht="15.75" customHeight="1">
      <c r="A91" s="17">
        <v>75</v>
      </c>
      <c r="B91" s="18" t="s">
        <v>8</v>
      </c>
      <c r="C91" s="8">
        <f t="shared" si="17"/>
        <v>50</v>
      </c>
      <c r="D91" s="8">
        <f t="shared" si="17"/>
        <v>0</v>
      </c>
      <c r="E91" s="23">
        <f t="shared" si="18"/>
        <v>0</v>
      </c>
      <c r="F91" s="31">
        <v>50</v>
      </c>
      <c r="G91" s="31"/>
      <c r="H91" s="24">
        <f t="shared" si="19"/>
        <v>0</v>
      </c>
      <c r="I91" s="24"/>
      <c r="J91" s="24"/>
      <c r="K91" s="24"/>
      <c r="L91" s="24"/>
      <c r="M91" s="25"/>
      <c r="N91" s="25"/>
    </row>
    <row r="92" spans="1:14" ht="29.25" customHeight="1">
      <c r="A92" s="17">
        <v>76</v>
      </c>
      <c r="B92" s="10" t="s">
        <v>53</v>
      </c>
      <c r="C92" s="8">
        <f>F92+I92+L92</f>
        <v>444.5</v>
      </c>
      <c r="D92" s="8">
        <f>G92+J92+M92</f>
        <v>50.9</v>
      </c>
      <c r="E92" s="23">
        <f t="shared" si="18"/>
        <v>11.451068616422946</v>
      </c>
      <c r="F92" s="31">
        <v>444.5</v>
      </c>
      <c r="G92" s="31">
        <v>50.9</v>
      </c>
      <c r="H92" s="24">
        <f t="shared" si="19"/>
        <v>11.451068616422946</v>
      </c>
      <c r="I92" s="31"/>
      <c r="J92" s="31"/>
      <c r="K92" s="31"/>
      <c r="L92" s="31"/>
      <c r="M92" s="32"/>
      <c r="N92" s="24"/>
    </row>
    <row r="93" spans="1:14" s="16" customFormat="1" ht="27.75" customHeight="1">
      <c r="A93" s="21"/>
      <c r="B93" s="22" t="s">
        <v>1</v>
      </c>
      <c r="C93" s="26">
        <f>SUM(C82:C92)</f>
        <v>8322.5</v>
      </c>
      <c r="D93" s="26">
        <f>SUM(D82:D92)</f>
        <v>1569.1000000000001</v>
      </c>
      <c r="E93" s="27">
        <f t="shared" si="18"/>
        <v>18.853709822769602</v>
      </c>
      <c r="F93" s="26">
        <f>SUM(F82:F92)</f>
        <v>8322.5</v>
      </c>
      <c r="G93" s="26">
        <f>SUM(G82:G92)</f>
        <v>1569.1000000000001</v>
      </c>
      <c r="H93" s="26">
        <f>G93/F93*100</f>
        <v>18.853709822769602</v>
      </c>
      <c r="I93" s="26">
        <f>SUM(I83:I91)</f>
        <v>0</v>
      </c>
      <c r="J93" s="26">
        <f>SUM(J83:J91)</f>
        <v>0</v>
      </c>
      <c r="K93" s="26"/>
      <c r="L93" s="26">
        <f>SUM(L83:L91)</f>
        <v>0</v>
      </c>
      <c r="M93" s="26">
        <f>SUM(M83:M91)</f>
        <v>0</v>
      </c>
      <c r="N93" s="60"/>
    </row>
    <row r="94" spans="1:14" ht="22.5" customHeight="1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ht="16.5" customHeight="1">
      <c r="A95" s="17">
        <v>77</v>
      </c>
      <c r="B95" s="18" t="s">
        <v>2</v>
      </c>
      <c r="C95" s="8">
        <f aca="true" t="shared" si="20" ref="C95:D106">F95+I95+L95</f>
        <v>5</v>
      </c>
      <c r="D95" s="8">
        <f t="shared" si="20"/>
        <v>0</v>
      </c>
      <c r="E95" s="23">
        <f aca="true" t="shared" si="21" ref="E95:E106">D95/C95*100</f>
        <v>0</v>
      </c>
      <c r="F95" s="31">
        <v>5</v>
      </c>
      <c r="G95" s="31"/>
      <c r="H95" s="24">
        <f aca="true" t="shared" si="22" ref="H95:H106">G95/F95*100</f>
        <v>0</v>
      </c>
      <c r="I95" s="24"/>
      <c r="J95" s="24"/>
      <c r="K95" s="24"/>
      <c r="L95" s="24"/>
      <c r="M95" s="25"/>
      <c r="N95" s="25"/>
    </row>
    <row r="96" spans="1:14" ht="16.5" customHeight="1">
      <c r="A96" s="17">
        <v>78</v>
      </c>
      <c r="B96" s="18" t="s">
        <v>64</v>
      </c>
      <c r="C96" s="8">
        <f>F96+I96+L96</f>
        <v>5</v>
      </c>
      <c r="D96" s="8">
        <f>G96+J96+M96</f>
        <v>0</v>
      </c>
      <c r="E96" s="23">
        <f>D96/C96*100</f>
        <v>0</v>
      </c>
      <c r="F96" s="31">
        <v>5</v>
      </c>
      <c r="G96" s="31"/>
      <c r="H96" s="24">
        <f t="shared" si="22"/>
        <v>0</v>
      </c>
      <c r="I96" s="24"/>
      <c r="J96" s="24"/>
      <c r="K96" s="24"/>
      <c r="L96" s="24"/>
      <c r="M96" s="25"/>
      <c r="N96" s="25"/>
    </row>
    <row r="97" spans="1:14" ht="35.25" customHeight="1">
      <c r="A97" s="17">
        <v>79</v>
      </c>
      <c r="B97" s="18" t="s">
        <v>3</v>
      </c>
      <c r="C97" s="8">
        <f t="shared" si="20"/>
        <v>2901.2</v>
      </c>
      <c r="D97" s="8">
        <f t="shared" si="20"/>
        <v>383.7</v>
      </c>
      <c r="E97" s="23">
        <f t="shared" si="21"/>
        <v>13.225561836481456</v>
      </c>
      <c r="F97" s="31">
        <v>2901.2</v>
      </c>
      <c r="G97" s="31">
        <v>383.7</v>
      </c>
      <c r="H97" s="24">
        <f t="shared" si="22"/>
        <v>13.225561836481456</v>
      </c>
      <c r="I97" s="24"/>
      <c r="J97" s="24"/>
      <c r="K97" s="24"/>
      <c r="L97" s="24"/>
      <c r="M97" s="25"/>
      <c r="N97" s="25"/>
    </row>
    <row r="98" spans="1:14" ht="36.75" customHeight="1">
      <c r="A98" s="17">
        <v>80</v>
      </c>
      <c r="B98" s="18" t="s">
        <v>0</v>
      </c>
      <c r="C98" s="8">
        <f t="shared" si="20"/>
        <v>3901.4</v>
      </c>
      <c r="D98" s="8">
        <f t="shared" si="20"/>
        <v>1368.2</v>
      </c>
      <c r="E98" s="23">
        <f t="shared" si="21"/>
        <v>35.06946224432255</v>
      </c>
      <c r="F98" s="31">
        <v>3901.4</v>
      </c>
      <c r="G98" s="32">
        <v>1368.2</v>
      </c>
      <c r="H98" s="24">
        <f t="shared" si="22"/>
        <v>35.06946224432255</v>
      </c>
      <c r="I98" s="24"/>
      <c r="J98" s="24"/>
      <c r="K98" s="24"/>
      <c r="L98" s="25"/>
      <c r="M98" s="25"/>
      <c r="N98" s="25"/>
    </row>
    <row r="99" spans="1:14" ht="20.25" customHeight="1">
      <c r="A99" s="17">
        <v>81</v>
      </c>
      <c r="B99" s="18" t="s">
        <v>4</v>
      </c>
      <c r="C99" s="8">
        <f t="shared" si="20"/>
        <v>15</v>
      </c>
      <c r="D99" s="8">
        <f t="shared" si="20"/>
        <v>15</v>
      </c>
      <c r="E99" s="23">
        <f t="shared" si="21"/>
        <v>100</v>
      </c>
      <c r="F99" s="31">
        <v>15</v>
      </c>
      <c r="G99" s="31">
        <v>15</v>
      </c>
      <c r="H99" s="24">
        <f t="shared" si="22"/>
        <v>100</v>
      </c>
      <c r="I99" s="24"/>
      <c r="J99" s="31"/>
      <c r="K99" s="24"/>
      <c r="L99" s="24"/>
      <c r="M99" s="25"/>
      <c r="N99" s="25"/>
    </row>
    <row r="100" spans="1:14" ht="18.75" customHeight="1">
      <c r="A100" s="17">
        <v>82</v>
      </c>
      <c r="B100" s="18" t="s">
        <v>5</v>
      </c>
      <c r="C100" s="8">
        <f t="shared" si="20"/>
        <v>19568.8</v>
      </c>
      <c r="D100" s="8">
        <f t="shared" si="20"/>
        <v>5771.3</v>
      </c>
      <c r="E100" s="23">
        <f t="shared" si="21"/>
        <v>29.492355177629697</v>
      </c>
      <c r="F100" s="24">
        <v>16958.8</v>
      </c>
      <c r="G100" s="24">
        <v>5771.3</v>
      </c>
      <c r="H100" s="24">
        <f t="shared" si="22"/>
        <v>34.03129938439041</v>
      </c>
      <c r="I100" s="24">
        <v>2610</v>
      </c>
      <c r="J100" s="31"/>
      <c r="K100" s="24">
        <f>J100/I100*100</f>
        <v>0</v>
      </c>
      <c r="L100" s="24"/>
      <c r="M100" s="25"/>
      <c r="N100" s="25"/>
    </row>
    <row r="101" spans="1:14" ht="36.75" customHeight="1">
      <c r="A101" s="17">
        <v>83</v>
      </c>
      <c r="B101" s="18" t="s">
        <v>6</v>
      </c>
      <c r="C101" s="8">
        <f t="shared" si="20"/>
        <v>5</v>
      </c>
      <c r="D101" s="8">
        <f t="shared" si="20"/>
        <v>5</v>
      </c>
      <c r="E101" s="23">
        <v>0</v>
      </c>
      <c r="F101" s="31">
        <v>5</v>
      </c>
      <c r="G101" s="31">
        <v>5</v>
      </c>
      <c r="H101" s="24">
        <f t="shared" si="22"/>
        <v>100</v>
      </c>
      <c r="I101" s="24"/>
      <c r="J101" s="31"/>
      <c r="K101" s="24"/>
      <c r="L101" s="24"/>
      <c r="M101" s="25"/>
      <c r="N101" s="25"/>
    </row>
    <row r="102" spans="1:14" ht="17.25" customHeight="1">
      <c r="A102" s="17">
        <v>84</v>
      </c>
      <c r="B102" s="18" t="s">
        <v>7</v>
      </c>
      <c r="C102" s="8">
        <f t="shared" si="20"/>
        <v>10</v>
      </c>
      <c r="D102" s="8">
        <f t="shared" si="20"/>
        <v>4.8</v>
      </c>
      <c r="E102" s="23">
        <f t="shared" si="21"/>
        <v>48</v>
      </c>
      <c r="F102" s="31">
        <v>10</v>
      </c>
      <c r="G102" s="31">
        <v>4.8</v>
      </c>
      <c r="H102" s="24">
        <f t="shared" si="22"/>
        <v>48</v>
      </c>
      <c r="I102" s="24"/>
      <c r="J102" s="24"/>
      <c r="K102" s="24"/>
      <c r="L102" s="24"/>
      <c r="M102" s="25"/>
      <c r="N102" s="25"/>
    </row>
    <row r="103" spans="1:14" ht="18" customHeight="1">
      <c r="A103" s="17">
        <v>85</v>
      </c>
      <c r="B103" s="18" t="s">
        <v>10</v>
      </c>
      <c r="C103" s="8">
        <f>F103+I103+L103</f>
        <v>27.5</v>
      </c>
      <c r="D103" s="8">
        <f>G103+J103+M103</f>
        <v>20.4</v>
      </c>
      <c r="E103" s="23">
        <f t="shared" si="21"/>
        <v>74.18181818181819</v>
      </c>
      <c r="F103" s="31">
        <v>27.5</v>
      </c>
      <c r="G103" s="31">
        <v>20.4</v>
      </c>
      <c r="H103" s="24">
        <f t="shared" si="22"/>
        <v>74.18181818181819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86</v>
      </c>
      <c r="B104" s="18" t="s">
        <v>48</v>
      </c>
      <c r="C104" s="8">
        <f t="shared" si="20"/>
        <v>5</v>
      </c>
      <c r="D104" s="8">
        <f t="shared" si="20"/>
        <v>5</v>
      </c>
      <c r="E104" s="23">
        <f t="shared" si="21"/>
        <v>100</v>
      </c>
      <c r="F104" s="31">
        <v>5</v>
      </c>
      <c r="G104" s="31">
        <v>5</v>
      </c>
      <c r="H104" s="24">
        <f t="shared" si="22"/>
        <v>100</v>
      </c>
      <c r="I104" s="24"/>
      <c r="J104" s="24"/>
      <c r="K104" s="24"/>
      <c r="L104" s="24"/>
      <c r="M104" s="25"/>
      <c r="N104" s="25"/>
    </row>
    <row r="105" spans="1:14" ht="15" customHeight="1">
      <c r="A105" s="17">
        <v>87</v>
      </c>
      <c r="B105" s="18" t="s">
        <v>8</v>
      </c>
      <c r="C105" s="8">
        <f t="shared" si="20"/>
        <v>64</v>
      </c>
      <c r="D105" s="8">
        <f t="shared" si="20"/>
        <v>38.8</v>
      </c>
      <c r="E105" s="23">
        <f t="shared" si="21"/>
        <v>60.62499999999999</v>
      </c>
      <c r="F105" s="31">
        <v>64</v>
      </c>
      <c r="G105" s="31">
        <v>38.8</v>
      </c>
      <c r="H105" s="24">
        <f t="shared" si="22"/>
        <v>60.62499999999999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88</v>
      </c>
      <c r="B106" s="10" t="s">
        <v>53</v>
      </c>
      <c r="C106" s="8">
        <f t="shared" si="20"/>
        <v>750</v>
      </c>
      <c r="D106" s="8">
        <f>G106+J106+M106</f>
        <v>178.7</v>
      </c>
      <c r="E106" s="23">
        <f t="shared" si="21"/>
        <v>23.826666666666664</v>
      </c>
      <c r="F106" s="31">
        <v>750</v>
      </c>
      <c r="G106" s="31">
        <v>178.7</v>
      </c>
      <c r="H106" s="24">
        <f t="shared" si="22"/>
        <v>23.826666666666664</v>
      </c>
      <c r="I106" s="24"/>
      <c r="J106" s="24"/>
      <c r="K106" s="24"/>
      <c r="L106" s="24"/>
      <c r="M106" s="25"/>
      <c r="N106" s="25"/>
    </row>
    <row r="107" spans="1:14" s="16" customFormat="1" ht="20.25" customHeight="1">
      <c r="A107" s="21"/>
      <c r="B107" s="22" t="s">
        <v>1</v>
      </c>
      <c r="C107" s="26">
        <f>SUM(C95:C106)</f>
        <v>27257.9</v>
      </c>
      <c r="D107" s="26">
        <f>SUM(D95:D106)</f>
        <v>7790.900000000001</v>
      </c>
      <c r="E107" s="27">
        <f>D107/C107*100</f>
        <v>28.582172507786733</v>
      </c>
      <c r="F107" s="26">
        <f>SUM(F95:F106)</f>
        <v>24647.9</v>
      </c>
      <c r="G107" s="26">
        <f>SUM(G95:G106)</f>
        <v>7790.900000000001</v>
      </c>
      <c r="H107" s="26">
        <f>G107/F107*100</f>
        <v>31.6087780297713</v>
      </c>
      <c r="I107" s="26">
        <f>SUM(I95:I105)</f>
        <v>2610</v>
      </c>
      <c r="J107" s="26">
        <f>SUM(J95:J105)</f>
        <v>0</v>
      </c>
      <c r="K107" s="26"/>
      <c r="L107" s="26">
        <f>SUM(L95:L105)</f>
        <v>0</v>
      </c>
      <c r="M107" s="26">
        <f>SUM(M95:M105)</f>
        <v>0</v>
      </c>
      <c r="N107" s="28"/>
    </row>
    <row r="108" spans="1:14" ht="18" customHeight="1">
      <c r="A108" s="67" t="s">
        <v>22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t="15.75" customHeight="1">
      <c r="A109" s="17">
        <v>89</v>
      </c>
      <c r="B109" s="18" t="s">
        <v>2</v>
      </c>
      <c r="C109" s="8">
        <f aca="true" t="shared" si="23" ref="C109:D118">F109+I109+L109</f>
        <v>25</v>
      </c>
      <c r="D109" s="8">
        <f t="shared" si="23"/>
        <v>25</v>
      </c>
      <c r="E109" s="23">
        <f>D109/C109*100</f>
        <v>100</v>
      </c>
      <c r="F109" s="31">
        <v>25</v>
      </c>
      <c r="G109" s="31">
        <v>25</v>
      </c>
      <c r="H109" s="24">
        <f>G109/F109*100</f>
        <v>100</v>
      </c>
      <c r="I109" s="24"/>
      <c r="J109" s="24"/>
      <c r="K109" s="24"/>
      <c r="L109" s="24"/>
      <c r="M109" s="25"/>
      <c r="N109" s="25"/>
    </row>
    <row r="110" spans="1:14" ht="35.25" customHeight="1">
      <c r="A110" s="17">
        <v>90</v>
      </c>
      <c r="B110" s="18" t="s">
        <v>3</v>
      </c>
      <c r="C110" s="8">
        <f t="shared" si="23"/>
        <v>3752.6</v>
      </c>
      <c r="D110" s="8">
        <f t="shared" si="23"/>
        <v>489.8</v>
      </c>
      <c r="E110" s="23">
        <f aca="true" t="shared" si="24" ref="E110:E120">D110/C110*100</f>
        <v>13.05228374993338</v>
      </c>
      <c r="F110" s="31">
        <v>3752.6</v>
      </c>
      <c r="G110" s="31">
        <v>489.8</v>
      </c>
      <c r="H110" s="24">
        <f aca="true" t="shared" si="25" ref="H110:H119">G110/F110*100</f>
        <v>13.05228374993338</v>
      </c>
      <c r="I110" s="24"/>
      <c r="J110" s="24"/>
      <c r="K110" s="24"/>
      <c r="L110" s="24"/>
      <c r="M110" s="25"/>
      <c r="N110" s="25"/>
    </row>
    <row r="111" spans="1:14" ht="36.75" customHeight="1">
      <c r="A111" s="17">
        <v>91</v>
      </c>
      <c r="B111" s="18" t="s">
        <v>0</v>
      </c>
      <c r="C111" s="8">
        <f t="shared" si="23"/>
        <v>4089.6</v>
      </c>
      <c r="D111" s="8">
        <f t="shared" si="23"/>
        <v>534.7</v>
      </c>
      <c r="E111" s="23">
        <f t="shared" si="24"/>
        <v>13.074628325508609</v>
      </c>
      <c r="F111" s="31">
        <v>4089.6</v>
      </c>
      <c r="G111" s="32">
        <v>534.7</v>
      </c>
      <c r="H111" s="24">
        <f t="shared" si="25"/>
        <v>13.074628325508609</v>
      </c>
      <c r="I111" s="24"/>
      <c r="J111" s="24"/>
      <c r="K111" s="24"/>
      <c r="L111" s="25"/>
      <c r="M111" s="25"/>
      <c r="N111" s="25"/>
    </row>
    <row r="112" spans="1:14" ht="13.5">
      <c r="A112" s="17">
        <v>92</v>
      </c>
      <c r="B112" s="18" t="s">
        <v>4</v>
      </c>
      <c r="C112" s="8">
        <f t="shared" si="23"/>
        <v>20</v>
      </c>
      <c r="D112" s="8">
        <f t="shared" si="23"/>
        <v>0</v>
      </c>
      <c r="E112" s="23">
        <f t="shared" si="24"/>
        <v>0</v>
      </c>
      <c r="F112" s="31">
        <v>20</v>
      </c>
      <c r="G112" s="31"/>
      <c r="H112" s="24">
        <f t="shared" si="25"/>
        <v>0</v>
      </c>
      <c r="I112" s="24"/>
      <c r="J112" s="31"/>
      <c r="K112" s="24"/>
      <c r="L112" s="24"/>
      <c r="M112" s="25"/>
      <c r="N112" s="25"/>
    </row>
    <row r="113" spans="1:14" ht="15.75" customHeight="1">
      <c r="A113" s="17">
        <v>93</v>
      </c>
      <c r="B113" s="18" t="s">
        <v>5</v>
      </c>
      <c r="C113" s="8">
        <f t="shared" si="23"/>
        <v>10598</v>
      </c>
      <c r="D113" s="8">
        <f t="shared" si="23"/>
        <v>2486.1</v>
      </c>
      <c r="E113" s="23">
        <f t="shared" si="24"/>
        <v>23.458199660313266</v>
      </c>
      <c r="F113" s="24">
        <v>8450</v>
      </c>
      <c r="G113" s="24">
        <v>2486.1</v>
      </c>
      <c r="H113" s="24">
        <f t="shared" si="25"/>
        <v>29.421301775147928</v>
      </c>
      <c r="I113" s="24">
        <v>2148</v>
      </c>
      <c r="J113" s="31"/>
      <c r="K113" s="24">
        <f>J113/I113*100</f>
        <v>0</v>
      </c>
      <c r="L113" s="24"/>
      <c r="M113" s="25"/>
      <c r="N113" s="24"/>
    </row>
    <row r="114" spans="1:14" ht="29.25" customHeight="1">
      <c r="A114" s="17">
        <v>94</v>
      </c>
      <c r="B114" s="18" t="s">
        <v>6</v>
      </c>
      <c r="C114" s="8">
        <f t="shared" si="23"/>
        <v>411</v>
      </c>
      <c r="D114" s="8">
        <f t="shared" si="23"/>
        <v>0</v>
      </c>
      <c r="E114" s="23">
        <f t="shared" si="24"/>
        <v>0</v>
      </c>
      <c r="F114" s="31">
        <v>411</v>
      </c>
      <c r="G114" s="31"/>
      <c r="H114" s="24">
        <f t="shared" si="25"/>
        <v>0</v>
      </c>
      <c r="I114" s="24"/>
      <c r="J114" s="31"/>
      <c r="K114" s="24"/>
      <c r="L114" s="24"/>
      <c r="M114" s="25"/>
      <c r="N114" s="24"/>
    </row>
    <row r="115" spans="1:14" ht="20.25" customHeight="1">
      <c r="A115" s="17">
        <v>95</v>
      </c>
      <c r="B115" s="18" t="s">
        <v>7</v>
      </c>
      <c r="C115" s="8">
        <f t="shared" si="23"/>
        <v>10</v>
      </c>
      <c r="D115" s="8">
        <f t="shared" si="23"/>
        <v>0</v>
      </c>
      <c r="E115" s="23">
        <f t="shared" si="24"/>
        <v>0</v>
      </c>
      <c r="F115" s="31">
        <v>10</v>
      </c>
      <c r="G115" s="31"/>
      <c r="H115" s="24">
        <f t="shared" si="25"/>
        <v>0</v>
      </c>
      <c r="I115" s="24"/>
      <c r="J115" s="24"/>
      <c r="K115" s="24"/>
      <c r="L115" s="24"/>
      <c r="M115" s="25"/>
      <c r="N115" s="24"/>
    </row>
    <row r="116" spans="1:14" ht="21.75" customHeight="1">
      <c r="A116" s="17">
        <v>96</v>
      </c>
      <c r="B116" s="18" t="s">
        <v>10</v>
      </c>
      <c r="C116" s="8">
        <f t="shared" si="23"/>
        <v>30</v>
      </c>
      <c r="D116" s="8">
        <f t="shared" si="23"/>
        <v>0</v>
      </c>
      <c r="E116" s="23">
        <f t="shared" si="24"/>
        <v>0</v>
      </c>
      <c r="F116" s="31">
        <v>30</v>
      </c>
      <c r="G116" s="31"/>
      <c r="H116" s="24">
        <f t="shared" si="25"/>
        <v>0</v>
      </c>
      <c r="I116" s="24"/>
      <c r="J116" s="24"/>
      <c r="K116" s="24"/>
      <c r="L116" s="24"/>
      <c r="M116" s="25"/>
      <c r="N116" s="24"/>
    </row>
    <row r="117" spans="1:14" ht="21.75" customHeight="1">
      <c r="A117" s="17">
        <v>97</v>
      </c>
      <c r="B117" s="18" t="s">
        <v>81</v>
      </c>
      <c r="C117" s="8">
        <f>F117+I117+L117</f>
        <v>15</v>
      </c>
      <c r="D117" s="8">
        <f>G117+J117+M117</f>
        <v>0</v>
      </c>
      <c r="E117" s="23">
        <f>D117/C117*100</f>
        <v>0</v>
      </c>
      <c r="F117" s="31">
        <v>15</v>
      </c>
      <c r="G117" s="31"/>
      <c r="H117" s="24">
        <f t="shared" si="25"/>
        <v>0</v>
      </c>
      <c r="I117" s="24"/>
      <c r="J117" s="24"/>
      <c r="K117" s="24"/>
      <c r="L117" s="24"/>
      <c r="M117" s="25"/>
      <c r="N117" s="24"/>
    </row>
    <row r="118" spans="1:14" ht="19.5" customHeight="1">
      <c r="A118" s="17">
        <v>98</v>
      </c>
      <c r="B118" s="18" t="s">
        <v>8</v>
      </c>
      <c r="C118" s="8">
        <f t="shared" si="23"/>
        <v>70</v>
      </c>
      <c r="D118" s="8">
        <f t="shared" si="23"/>
        <v>8.2</v>
      </c>
      <c r="E118" s="23">
        <f t="shared" si="24"/>
        <v>11.714285714285714</v>
      </c>
      <c r="F118" s="31">
        <v>70</v>
      </c>
      <c r="G118" s="31">
        <v>8.2</v>
      </c>
      <c r="H118" s="24">
        <f t="shared" si="25"/>
        <v>11.714285714285714</v>
      </c>
      <c r="I118" s="24"/>
      <c r="J118" s="24"/>
      <c r="K118" s="24"/>
      <c r="L118" s="24"/>
      <c r="M118" s="25"/>
      <c r="N118" s="24"/>
    </row>
    <row r="119" spans="1:14" ht="33" customHeight="1">
      <c r="A119" s="17">
        <v>99</v>
      </c>
      <c r="B119" s="10" t="s">
        <v>53</v>
      </c>
      <c r="C119" s="8">
        <f>F119+I119+L119</f>
        <v>850</v>
      </c>
      <c r="D119" s="8">
        <f>G119+J119+M119</f>
        <v>216.5</v>
      </c>
      <c r="E119" s="23">
        <f>D119/C119*100</f>
        <v>25.470588235294116</v>
      </c>
      <c r="F119" s="31">
        <v>850</v>
      </c>
      <c r="G119" s="31">
        <v>216.5</v>
      </c>
      <c r="H119" s="24">
        <f t="shared" si="25"/>
        <v>25.470588235294116</v>
      </c>
      <c r="I119" s="24"/>
      <c r="J119" s="24"/>
      <c r="K119" s="24"/>
      <c r="L119" s="24"/>
      <c r="M119" s="25"/>
      <c r="N119" s="24"/>
    </row>
    <row r="120" spans="1:14" s="16" customFormat="1" ht="18.75" customHeight="1">
      <c r="A120" s="21"/>
      <c r="B120" s="22" t="s">
        <v>1</v>
      </c>
      <c r="C120" s="26">
        <f>SUM(C109:C119)</f>
        <v>19871.2</v>
      </c>
      <c r="D120" s="26">
        <f>SUM(D109:D119)</f>
        <v>3760.2999999999997</v>
      </c>
      <c r="E120" s="27">
        <f t="shared" si="24"/>
        <v>18.92336648013205</v>
      </c>
      <c r="F120" s="26">
        <f>SUM(F109:F119)</f>
        <v>17723.2</v>
      </c>
      <c r="G120" s="26">
        <f>SUM(G109:G119)</f>
        <v>3760.2999999999997</v>
      </c>
      <c r="H120" s="26">
        <f>G120/F120*100</f>
        <v>21.216823147061476</v>
      </c>
      <c r="I120" s="26">
        <f>SUM(I109:I118)</f>
        <v>2148</v>
      </c>
      <c r="J120" s="26">
        <f>SUM(J109:J118)</f>
        <v>0</v>
      </c>
      <c r="K120" s="26">
        <f>J120/I120*100</f>
        <v>0</v>
      </c>
      <c r="L120" s="26">
        <f>SUM(L109:L118)</f>
        <v>0</v>
      </c>
      <c r="M120" s="26">
        <f>SUM(M109:M118)</f>
        <v>0</v>
      </c>
      <c r="N120" s="26"/>
    </row>
    <row r="121" spans="1:14" ht="20.25" customHeight="1">
      <c r="A121" s="67" t="s">
        <v>23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</row>
    <row r="122" spans="1:14" ht="23.25" customHeight="1">
      <c r="A122" s="17">
        <v>100</v>
      </c>
      <c r="B122" s="18" t="s">
        <v>2</v>
      </c>
      <c r="C122" s="8">
        <f aca="true" t="shared" si="26" ref="C122:D132">F122+I122+L122</f>
        <v>112</v>
      </c>
      <c r="D122" s="8">
        <f t="shared" si="26"/>
        <v>43</v>
      </c>
      <c r="E122" s="23">
        <f>D122/C122*100</f>
        <v>38.392857142857146</v>
      </c>
      <c r="F122" s="31">
        <v>112</v>
      </c>
      <c r="G122" s="31">
        <v>43</v>
      </c>
      <c r="H122" s="24">
        <f>G122/F122*100</f>
        <v>38.392857142857146</v>
      </c>
      <c r="I122" s="24"/>
      <c r="J122" s="24"/>
      <c r="K122" s="24"/>
      <c r="L122" s="24"/>
      <c r="M122" s="25"/>
      <c r="N122" s="25"/>
    </row>
    <row r="123" spans="1:14" ht="23.25" customHeight="1">
      <c r="A123" s="17">
        <v>101</v>
      </c>
      <c r="B123" s="18" t="s">
        <v>64</v>
      </c>
      <c r="C123" s="8">
        <f>F123+I123+L123</f>
        <v>12</v>
      </c>
      <c r="D123" s="8">
        <f>G123+J123+M123</f>
        <v>0</v>
      </c>
      <c r="E123" s="23">
        <f>D123/C123*100</f>
        <v>0</v>
      </c>
      <c r="F123" s="31">
        <v>12</v>
      </c>
      <c r="G123" s="31"/>
      <c r="H123" s="24">
        <f>G123/F123*100</f>
        <v>0</v>
      </c>
      <c r="I123" s="24"/>
      <c r="J123" s="24"/>
      <c r="K123" s="24"/>
      <c r="L123" s="24"/>
      <c r="M123" s="25"/>
      <c r="N123" s="25"/>
    </row>
    <row r="124" spans="1:14" ht="36" customHeight="1">
      <c r="A124" s="17">
        <v>102</v>
      </c>
      <c r="B124" s="18" t="s">
        <v>3</v>
      </c>
      <c r="C124" s="8">
        <f t="shared" si="26"/>
        <v>3728.4</v>
      </c>
      <c r="D124" s="8">
        <f t="shared" si="26"/>
        <v>868.1</v>
      </c>
      <c r="E124" s="23">
        <f aca="true" t="shared" si="27" ref="E124:E132">D124/C124*100</f>
        <v>23.283445982190752</v>
      </c>
      <c r="F124" s="31">
        <v>3728.4</v>
      </c>
      <c r="G124" s="31">
        <v>868.1</v>
      </c>
      <c r="H124" s="24">
        <f aca="true" t="shared" si="28" ref="H124:H134">G124/F124*100</f>
        <v>23.283445982190752</v>
      </c>
      <c r="I124" s="31"/>
      <c r="J124" s="31"/>
      <c r="K124" s="24"/>
      <c r="L124" s="24"/>
      <c r="M124" s="25"/>
      <c r="N124" s="25"/>
    </row>
    <row r="125" spans="1:14" ht="29.25" customHeight="1">
      <c r="A125" s="17">
        <v>103</v>
      </c>
      <c r="B125" s="18" t="s">
        <v>0</v>
      </c>
      <c r="C125" s="8">
        <f t="shared" si="26"/>
        <v>4511.5</v>
      </c>
      <c r="D125" s="8">
        <f t="shared" si="26"/>
        <v>614.7</v>
      </c>
      <c r="E125" s="23">
        <f t="shared" si="27"/>
        <v>13.62518009531198</v>
      </c>
      <c r="F125" s="31">
        <v>4511.5</v>
      </c>
      <c r="G125" s="32">
        <v>614.7</v>
      </c>
      <c r="H125" s="24">
        <f t="shared" si="28"/>
        <v>13.62518009531198</v>
      </c>
      <c r="I125" s="24"/>
      <c r="J125" s="24"/>
      <c r="K125" s="24"/>
      <c r="L125" s="25"/>
      <c r="M125" s="25"/>
      <c r="N125" s="25"/>
    </row>
    <row r="126" spans="1:14" ht="21" customHeight="1">
      <c r="A126" s="17">
        <v>104</v>
      </c>
      <c r="B126" s="18" t="s">
        <v>4</v>
      </c>
      <c r="C126" s="8">
        <f t="shared" si="26"/>
        <v>80</v>
      </c>
      <c r="D126" s="8">
        <f t="shared" si="26"/>
        <v>0</v>
      </c>
      <c r="E126" s="23">
        <f t="shared" si="27"/>
        <v>0</v>
      </c>
      <c r="F126" s="31">
        <v>80</v>
      </c>
      <c r="G126" s="31"/>
      <c r="H126" s="24">
        <f t="shared" si="28"/>
        <v>0</v>
      </c>
      <c r="I126" s="31"/>
      <c r="J126" s="31"/>
      <c r="K126" s="24"/>
      <c r="L126" s="24"/>
      <c r="M126" s="25"/>
      <c r="N126" s="25"/>
    </row>
    <row r="127" spans="1:14" ht="15" customHeight="1">
      <c r="A127" s="17">
        <v>105</v>
      </c>
      <c r="B127" s="18" t="s">
        <v>5</v>
      </c>
      <c r="C127" s="8">
        <f t="shared" si="26"/>
        <v>10754.3</v>
      </c>
      <c r="D127" s="8">
        <f t="shared" si="26"/>
        <v>2945.7</v>
      </c>
      <c r="E127" s="23">
        <f t="shared" si="27"/>
        <v>27.390904103474888</v>
      </c>
      <c r="F127" s="24">
        <v>10754.3</v>
      </c>
      <c r="G127" s="24">
        <v>2945.7</v>
      </c>
      <c r="H127" s="24">
        <f t="shared" si="28"/>
        <v>27.390904103474888</v>
      </c>
      <c r="I127" s="31"/>
      <c r="J127" s="31"/>
      <c r="K127" s="24"/>
      <c r="L127" s="24"/>
      <c r="M127" s="25"/>
      <c r="N127" s="25"/>
    </row>
    <row r="128" spans="1:14" ht="33" customHeight="1">
      <c r="A128" s="17">
        <v>106</v>
      </c>
      <c r="B128" s="18" t="s">
        <v>58</v>
      </c>
      <c r="C128" s="8">
        <f>F128+I128+L128</f>
        <v>110</v>
      </c>
      <c r="D128" s="8">
        <f>G128+J128+M128</f>
        <v>0</v>
      </c>
      <c r="E128" s="23">
        <f>D128/C128*100</f>
        <v>0</v>
      </c>
      <c r="F128" s="24">
        <v>110</v>
      </c>
      <c r="G128" s="24"/>
      <c r="H128" s="24">
        <f t="shared" si="28"/>
        <v>0</v>
      </c>
      <c r="I128" s="31"/>
      <c r="J128" s="31"/>
      <c r="K128" s="24"/>
      <c r="L128" s="24"/>
      <c r="M128" s="25"/>
      <c r="N128" s="25"/>
    </row>
    <row r="129" spans="1:14" ht="15" customHeight="1">
      <c r="A129" s="17">
        <v>107</v>
      </c>
      <c r="B129" s="18" t="s">
        <v>7</v>
      </c>
      <c r="C129" s="8">
        <f t="shared" si="26"/>
        <v>5</v>
      </c>
      <c r="D129" s="8">
        <f t="shared" si="26"/>
        <v>0</v>
      </c>
      <c r="E129" s="23">
        <f t="shared" si="27"/>
        <v>0</v>
      </c>
      <c r="F129" s="24">
        <v>5</v>
      </c>
      <c r="G129" s="24"/>
      <c r="H129" s="24">
        <f t="shared" si="28"/>
        <v>0</v>
      </c>
      <c r="I129" s="31"/>
      <c r="J129" s="31"/>
      <c r="K129" s="24"/>
      <c r="L129" s="24"/>
      <c r="M129" s="25"/>
      <c r="N129" s="25"/>
    </row>
    <row r="130" spans="1:14" ht="33" customHeight="1">
      <c r="A130" s="17">
        <v>108</v>
      </c>
      <c r="B130" s="61" t="s">
        <v>59</v>
      </c>
      <c r="C130" s="8">
        <f>F130+I130+L130</f>
        <v>25</v>
      </c>
      <c r="D130" s="8">
        <f>G130+J130+M130</f>
        <v>12</v>
      </c>
      <c r="E130" s="23">
        <f>D130/C130*100</f>
        <v>48</v>
      </c>
      <c r="F130" s="24">
        <v>25</v>
      </c>
      <c r="G130" s="24">
        <v>12</v>
      </c>
      <c r="H130" s="24">
        <f t="shared" si="28"/>
        <v>48</v>
      </c>
      <c r="I130" s="31"/>
      <c r="J130" s="31"/>
      <c r="K130" s="24"/>
      <c r="L130" s="24"/>
      <c r="M130" s="25"/>
      <c r="N130" s="25"/>
    </row>
    <row r="131" spans="1:14" ht="36.75" customHeight="1">
      <c r="A131" s="17">
        <v>109</v>
      </c>
      <c r="B131" s="18" t="s">
        <v>48</v>
      </c>
      <c r="C131" s="8">
        <f t="shared" si="26"/>
        <v>10</v>
      </c>
      <c r="D131" s="8">
        <f t="shared" si="26"/>
        <v>0</v>
      </c>
      <c r="E131" s="23">
        <f t="shared" si="27"/>
        <v>0</v>
      </c>
      <c r="F131" s="31">
        <v>10</v>
      </c>
      <c r="G131" s="31"/>
      <c r="H131" s="24">
        <f t="shared" si="28"/>
        <v>0</v>
      </c>
      <c r="I131" s="24"/>
      <c r="J131" s="24"/>
      <c r="K131" s="24"/>
      <c r="L131" s="24"/>
      <c r="M131" s="25"/>
      <c r="N131" s="25"/>
    </row>
    <row r="132" spans="1:14" ht="36.75" customHeight="1">
      <c r="A132" s="17">
        <v>110</v>
      </c>
      <c r="B132" s="18" t="s">
        <v>60</v>
      </c>
      <c r="C132" s="8">
        <f t="shared" si="26"/>
        <v>50</v>
      </c>
      <c r="D132" s="8">
        <f t="shared" si="26"/>
        <v>26.2</v>
      </c>
      <c r="E132" s="23">
        <f t="shared" si="27"/>
        <v>52.400000000000006</v>
      </c>
      <c r="F132" s="31">
        <v>50</v>
      </c>
      <c r="G132" s="31">
        <v>26.2</v>
      </c>
      <c r="H132" s="24">
        <f t="shared" si="28"/>
        <v>52.400000000000006</v>
      </c>
      <c r="I132" s="24"/>
      <c r="J132" s="24"/>
      <c r="K132" s="24"/>
      <c r="L132" s="24"/>
      <c r="M132" s="25"/>
      <c r="N132" s="25"/>
    </row>
    <row r="133" spans="1:14" ht="36.75" customHeight="1">
      <c r="A133" s="17">
        <v>111</v>
      </c>
      <c r="B133" s="18" t="s">
        <v>82</v>
      </c>
      <c r="C133" s="8">
        <f>F133+I133+L133</f>
        <v>5</v>
      </c>
      <c r="D133" s="8">
        <f>G133+J133+M133</f>
        <v>0</v>
      </c>
      <c r="E133" s="23">
        <f>D133/C133*100</f>
        <v>0</v>
      </c>
      <c r="F133" s="31">
        <v>5</v>
      </c>
      <c r="G133" s="31"/>
      <c r="H133" s="24">
        <f t="shared" si="28"/>
        <v>0</v>
      </c>
      <c r="I133" s="24"/>
      <c r="J133" s="24"/>
      <c r="K133" s="24"/>
      <c r="L133" s="24"/>
      <c r="M133" s="25"/>
      <c r="N133" s="25"/>
    </row>
    <row r="134" spans="1:14" ht="36.75" customHeight="1">
      <c r="A134" s="17">
        <v>112</v>
      </c>
      <c r="B134" s="18" t="s">
        <v>53</v>
      </c>
      <c r="C134" s="8">
        <f>F134+I134+L134</f>
        <v>445</v>
      </c>
      <c r="D134" s="8">
        <f>G134+J134+M134</f>
        <v>201.1</v>
      </c>
      <c r="E134" s="23">
        <f>D134/C134*100</f>
        <v>45.19101123595505</v>
      </c>
      <c r="F134" s="31">
        <v>445</v>
      </c>
      <c r="G134" s="31">
        <v>201.1</v>
      </c>
      <c r="H134" s="24">
        <f t="shared" si="28"/>
        <v>45.19101123595505</v>
      </c>
      <c r="I134" s="24"/>
      <c r="J134" s="24"/>
      <c r="K134" s="24"/>
      <c r="L134" s="24"/>
      <c r="M134" s="25"/>
      <c r="N134" s="25"/>
    </row>
    <row r="135" spans="1:14" s="16" customFormat="1" ht="18" customHeight="1">
      <c r="A135" s="21"/>
      <c r="B135" s="22" t="s">
        <v>1</v>
      </c>
      <c r="C135" s="26">
        <f>SUM(C122:C134)</f>
        <v>19848.199999999997</v>
      </c>
      <c r="D135" s="26">
        <f>SUM(D122:D134)</f>
        <v>4710.8</v>
      </c>
      <c r="E135" s="27">
        <f>D135/C135*100</f>
        <v>23.734142138833754</v>
      </c>
      <c r="F135" s="26">
        <f>SUM(F122:F134)</f>
        <v>19848.199999999997</v>
      </c>
      <c r="G135" s="26">
        <f>SUM(G122:G134)</f>
        <v>4710.8</v>
      </c>
      <c r="H135" s="26">
        <f>G135/F135*100</f>
        <v>23.734142138833754</v>
      </c>
      <c r="I135" s="26">
        <f>SUM(I122:I131)</f>
        <v>0</v>
      </c>
      <c r="J135" s="26">
        <f>SUM(J122:J131)</f>
        <v>0</v>
      </c>
      <c r="K135" s="26"/>
      <c r="L135" s="26">
        <f>SUM(L122:L131)</f>
        <v>0</v>
      </c>
      <c r="M135" s="26">
        <f>SUM(M122:M131)</f>
        <v>0</v>
      </c>
      <c r="N135" s="28"/>
    </row>
    <row r="136" spans="1:14" ht="22.5" customHeight="1">
      <c r="A136" s="67" t="s">
        <v>24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</row>
    <row r="137" spans="1:14" ht="23.25" customHeight="1">
      <c r="A137" s="17">
        <v>113</v>
      </c>
      <c r="B137" s="18" t="s">
        <v>2</v>
      </c>
      <c r="C137" s="8">
        <f aca="true" t="shared" si="29" ref="C137:D147">F137+I137+L137</f>
        <v>210</v>
      </c>
      <c r="D137" s="8">
        <f t="shared" si="29"/>
        <v>30</v>
      </c>
      <c r="E137" s="23">
        <f>D137/C137*100</f>
        <v>14.285714285714285</v>
      </c>
      <c r="F137" s="31">
        <v>210</v>
      </c>
      <c r="G137" s="31">
        <v>30</v>
      </c>
      <c r="H137" s="24">
        <f>G137/F137*100</f>
        <v>14.285714285714285</v>
      </c>
      <c r="I137" s="24"/>
      <c r="J137" s="24"/>
      <c r="K137" s="24"/>
      <c r="L137" s="24"/>
      <c r="M137" s="25"/>
      <c r="N137" s="25"/>
    </row>
    <row r="138" spans="1:14" ht="30" customHeight="1">
      <c r="A138" s="17">
        <v>114</v>
      </c>
      <c r="B138" s="18" t="s">
        <v>3</v>
      </c>
      <c r="C138" s="8">
        <f t="shared" si="29"/>
        <v>14167.2</v>
      </c>
      <c r="D138" s="8">
        <f t="shared" si="29"/>
        <v>2958.2</v>
      </c>
      <c r="E138" s="23">
        <f aca="true" t="shared" si="30" ref="E138:E148">D138/C138*100</f>
        <v>20.88062567056299</v>
      </c>
      <c r="F138" s="31">
        <v>14167.2</v>
      </c>
      <c r="G138" s="32">
        <v>2958.2</v>
      </c>
      <c r="H138" s="24">
        <f aca="true" t="shared" si="31" ref="H138:H147">G138/F138*100</f>
        <v>20.88062567056299</v>
      </c>
      <c r="I138" s="24"/>
      <c r="J138" s="24"/>
      <c r="K138" s="31"/>
      <c r="L138" s="25"/>
      <c r="M138" s="25"/>
      <c r="N138" s="25"/>
    </row>
    <row r="139" spans="1:14" ht="36.75" customHeight="1">
      <c r="A139" s="17">
        <v>115</v>
      </c>
      <c r="B139" s="18" t="s">
        <v>0</v>
      </c>
      <c r="C139" s="8">
        <f t="shared" si="29"/>
        <v>10712.4</v>
      </c>
      <c r="D139" s="8">
        <f t="shared" si="29"/>
        <v>2167</v>
      </c>
      <c r="E139" s="23">
        <f t="shared" si="30"/>
        <v>20.228893618610208</v>
      </c>
      <c r="F139" s="31">
        <v>10712.4</v>
      </c>
      <c r="G139" s="32">
        <v>2167</v>
      </c>
      <c r="H139" s="24">
        <f t="shared" si="31"/>
        <v>20.228893618610208</v>
      </c>
      <c r="I139" s="24"/>
      <c r="J139" s="31"/>
      <c r="K139" s="31"/>
      <c r="L139" s="25"/>
      <c r="M139" s="25"/>
      <c r="N139" s="25"/>
    </row>
    <row r="140" spans="1:14" ht="36.75" customHeight="1">
      <c r="A140" s="17">
        <v>116</v>
      </c>
      <c r="B140" s="18" t="s">
        <v>4</v>
      </c>
      <c r="C140" s="8">
        <f>F140+I140+L140</f>
        <v>50</v>
      </c>
      <c r="D140" s="8">
        <f>G140+J140+M140</f>
        <v>0</v>
      </c>
      <c r="E140" s="23">
        <f>D140/C140*100</f>
        <v>0</v>
      </c>
      <c r="F140" s="31">
        <v>50</v>
      </c>
      <c r="G140" s="32"/>
      <c r="H140" s="24">
        <f t="shared" si="31"/>
        <v>0</v>
      </c>
      <c r="I140" s="24"/>
      <c r="J140" s="31"/>
      <c r="K140" s="31"/>
      <c r="L140" s="25"/>
      <c r="M140" s="25"/>
      <c r="N140" s="25"/>
    </row>
    <row r="141" spans="1:14" ht="24" customHeight="1">
      <c r="A141" s="17">
        <v>117</v>
      </c>
      <c r="B141" s="18" t="s">
        <v>5</v>
      </c>
      <c r="C141" s="8">
        <f t="shared" si="29"/>
        <v>18570</v>
      </c>
      <c r="D141" s="8">
        <f t="shared" si="29"/>
        <v>4659</v>
      </c>
      <c r="E141" s="23">
        <f t="shared" si="30"/>
        <v>25.08885298869144</v>
      </c>
      <c r="F141" s="24">
        <v>18570</v>
      </c>
      <c r="G141" s="24">
        <v>4659</v>
      </c>
      <c r="H141" s="24">
        <f t="shared" si="31"/>
        <v>25.08885298869144</v>
      </c>
      <c r="I141" s="24"/>
      <c r="J141" s="31"/>
      <c r="K141" s="31"/>
      <c r="L141" s="24"/>
      <c r="M141" s="25"/>
      <c r="N141" s="24"/>
    </row>
    <row r="142" spans="1:14" ht="30" customHeight="1">
      <c r="A142" s="17">
        <v>118</v>
      </c>
      <c r="B142" s="18" t="s">
        <v>6</v>
      </c>
      <c r="C142" s="8">
        <f t="shared" si="29"/>
        <v>250</v>
      </c>
      <c r="D142" s="8">
        <f t="shared" si="29"/>
        <v>249.8</v>
      </c>
      <c r="E142" s="23">
        <f t="shared" si="30"/>
        <v>99.92000000000002</v>
      </c>
      <c r="F142" s="31">
        <v>250</v>
      </c>
      <c r="G142" s="31">
        <v>249.8</v>
      </c>
      <c r="H142" s="24">
        <f t="shared" si="31"/>
        <v>99.92000000000002</v>
      </c>
      <c r="I142" s="24"/>
      <c r="J142" s="31"/>
      <c r="K142" s="31"/>
      <c r="L142" s="24"/>
      <c r="M142" s="25"/>
      <c r="N142" s="24"/>
    </row>
    <row r="143" spans="1:14" ht="30" customHeight="1">
      <c r="A143" s="17">
        <v>119</v>
      </c>
      <c r="B143" s="18" t="s">
        <v>7</v>
      </c>
      <c r="C143" s="8">
        <f>F143+I143+L143</f>
        <v>10</v>
      </c>
      <c r="D143" s="8">
        <f>G143+J143+M143</f>
        <v>0</v>
      </c>
      <c r="E143" s="23">
        <f>D143/C143*100</f>
        <v>0</v>
      </c>
      <c r="F143" s="31">
        <v>10</v>
      </c>
      <c r="G143" s="31"/>
      <c r="H143" s="24">
        <f t="shared" si="31"/>
        <v>0</v>
      </c>
      <c r="I143" s="24"/>
      <c r="J143" s="31"/>
      <c r="K143" s="31"/>
      <c r="L143" s="24"/>
      <c r="M143" s="25"/>
      <c r="N143" s="24"/>
    </row>
    <row r="144" spans="1:14" s="20" customFormat="1" ht="17.25" customHeight="1">
      <c r="A144" s="17">
        <v>120</v>
      </c>
      <c r="B144" s="18" t="s">
        <v>10</v>
      </c>
      <c r="C144" s="8">
        <f t="shared" si="29"/>
        <v>15</v>
      </c>
      <c r="D144" s="8">
        <f t="shared" si="29"/>
        <v>0</v>
      </c>
      <c r="E144" s="23">
        <f t="shared" si="30"/>
        <v>0</v>
      </c>
      <c r="F144" s="31">
        <v>15</v>
      </c>
      <c r="G144" s="31"/>
      <c r="H144" s="24">
        <f t="shared" si="31"/>
        <v>0</v>
      </c>
      <c r="I144" s="24"/>
      <c r="J144" s="24"/>
      <c r="K144" s="31"/>
      <c r="L144" s="24"/>
      <c r="M144" s="25"/>
      <c r="N144" s="24"/>
    </row>
    <row r="145" spans="1:14" s="20" customFormat="1" ht="22.5" customHeight="1">
      <c r="A145" s="17">
        <v>121</v>
      </c>
      <c r="B145" s="18" t="s">
        <v>15</v>
      </c>
      <c r="C145" s="8">
        <f t="shared" si="29"/>
        <v>10</v>
      </c>
      <c r="D145" s="8">
        <f t="shared" si="29"/>
        <v>0</v>
      </c>
      <c r="E145" s="23">
        <f t="shared" si="30"/>
        <v>0</v>
      </c>
      <c r="F145" s="31">
        <v>10</v>
      </c>
      <c r="G145" s="31"/>
      <c r="H145" s="24">
        <f t="shared" si="31"/>
        <v>0</v>
      </c>
      <c r="I145" s="24"/>
      <c r="J145" s="24"/>
      <c r="K145" s="31"/>
      <c r="L145" s="24"/>
      <c r="M145" s="25"/>
      <c r="N145" s="24"/>
    </row>
    <row r="146" spans="1:14" ht="13.5">
      <c r="A146" s="17">
        <v>122</v>
      </c>
      <c r="B146" s="18" t="s">
        <v>8</v>
      </c>
      <c r="C146" s="8">
        <f t="shared" si="29"/>
        <v>100</v>
      </c>
      <c r="D146" s="8">
        <f t="shared" si="29"/>
        <v>22.1</v>
      </c>
      <c r="E146" s="23">
        <f t="shared" si="30"/>
        <v>22.1</v>
      </c>
      <c r="F146" s="31">
        <v>100</v>
      </c>
      <c r="G146" s="31">
        <v>22.1</v>
      </c>
      <c r="H146" s="24">
        <f t="shared" si="31"/>
        <v>22.1</v>
      </c>
      <c r="I146" s="24"/>
      <c r="J146" s="24"/>
      <c r="K146" s="31"/>
      <c r="L146" s="24"/>
      <c r="M146" s="25"/>
      <c r="N146" s="24"/>
    </row>
    <row r="147" spans="1:14" s="20" customFormat="1" ht="13.5">
      <c r="A147" s="17">
        <v>123</v>
      </c>
      <c r="B147" s="18" t="s">
        <v>16</v>
      </c>
      <c r="C147" s="8">
        <f t="shared" si="29"/>
        <v>882</v>
      </c>
      <c r="D147" s="8">
        <f t="shared" si="29"/>
        <v>406.5</v>
      </c>
      <c r="E147" s="23">
        <f t="shared" si="30"/>
        <v>46.08843537414966</v>
      </c>
      <c r="F147" s="31">
        <v>882</v>
      </c>
      <c r="G147" s="31">
        <v>406.5</v>
      </c>
      <c r="H147" s="24">
        <f t="shared" si="31"/>
        <v>46.08843537414966</v>
      </c>
      <c r="I147" s="24"/>
      <c r="J147" s="24"/>
      <c r="K147" s="31"/>
      <c r="L147" s="24"/>
      <c r="M147" s="25"/>
      <c r="N147" s="24"/>
    </row>
    <row r="148" spans="1:14" s="16" customFormat="1" ht="21.75" customHeight="1">
      <c r="A148" s="21"/>
      <c r="B148" s="22" t="s">
        <v>1</v>
      </c>
      <c r="C148" s="26">
        <f>SUM(C137:C147)</f>
        <v>44976.6</v>
      </c>
      <c r="D148" s="26">
        <f>SUM(D137:D147)</f>
        <v>10492.6</v>
      </c>
      <c r="E148" s="27">
        <f t="shared" si="30"/>
        <v>23.329019979278115</v>
      </c>
      <c r="F148" s="26">
        <f>SUM(F137:F147)</f>
        <v>44976.6</v>
      </c>
      <c r="G148" s="26">
        <f>SUM(G137:G147)</f>
        <v>10492.6</v>
      </c>
      <c r="H148" s="26">
        <f>G148/F148*100</f>
        <v>23.329019979278115</v>
      </c>
      <c r="I148" s="26">
        <f>SUM(I137:I147)</f>
        <v>0</v>
      </c>
      <c r="J148" s="26">
        <f>SUM(J137:J147)</f>
        <v>0</v>
      </c>
      <c r="K148" s="26">
        <v>0</v>
      </c>
      <c r="L148" s="26">
        <f>SUM(L137:L147)</f>
        <v>0</v>
      </c>
      <c r="M148" s="26">
        <f>SUM(M137:M147)</f>
        <v>0</v>
      </c>
      <c r="N148" s="26"/>
    </row>
    <row r="149" spans="2:12" ht="12.75" customHeight="1">
      <c r="B149" s="35"/>
      <c r="C149" s="36"/>
      <c r="D149" s="36"/>
      <c r="E149" s="36"/>
      <c r="F149" s="35"/>
      <c r="G149" s="35"/>
      <c r="H149" s="35"/>
      <c r="I149" s="35"/>
      <c r="J149" s="35"/>
      <c r="K149" s="35"/>
      <c r="L149" s="35"/>
    </row>
    <row r="151" spans="3:14" ht="13.5">
      <c r="C151" s="38">
        <f>C24+C38+C54+C67+C80+C93+C107+C120+C135+C148</f>
        <v>2920202.500000001</v>
      </c>
      <c r="D151" s="38">
        <f>D24+D38+D54+D67+D80+D93+D107+D120+D135+D148</f>
        <v>773303.4000000001</v>
      </c>
      <c r="E151" s="38">
        <f>SUM(D151/C151*100)</f>
        <v>26.481156700605517</v>
      </c>
      <c r="F151" s="38">
        <f>F24+F38+F54+F67+F80+F93+F107+F120+F135+F148</f>
        <v>1136153.2999999998</v>
      </c>
      <c r="G151" s="38">
        <f>G24+G38+G54+G67+G80+G93+G107+G120+G135+G148</f>
        <v>343169.69999999995</v>
      </c>
      <c r="H151" s="38">
        <f>SUM(G151/F151*100)</f>
        <v>30.204524336636613</v>
      </c>
      <c r="I151" s="38">
        <f>I24+I38+I54+I67+I80+I93+I107+I120+I135+I148</f>
        <v>1406651.2000000002</v>
      </c>
      <c r="J151" s="38">
        <f>J24+J38+J54+J67+J80+J93+J107+J120+J135+J148</f>
        <v>388015.3</v>
      </c>
      <c r="K151" s="38">
        <f>SUM(J151/I151*100)</f>
        <v>27.584329363242283</v>
      </c>
      <c r="L151" s="38">
        <f>L24+L38+L54+L67+L80+L93+L107+L120+L135+L148</f>
        <v>377398</v>
      </c>
      <c r="M151" s="38">
        <f>M24+M38+M54+M67+M80+M93+M107+M120+M135+M148</f>
        <v>42118.4</v>
      </c>
      <c r="N151" s="38">
        <f>SUM(M151/L151*100)</f>
        <v>11.160207526272</v>
      </c>
    </row>
    <row r="152" spans="3:14" ht="13.5">
      <c r="C152" s="38">
        <f>C38+C54+C67+C80+C93+C107+C120+C135+C148</f>
        <v>544960.2</v>
      </c>
      <c r="D152" s="38">
        <f>D38+D54+D67+D80+D93+D107+D120+D135+D148</f>
        <v>112224.8</v>
      </c>
      <c r="E152" s="38">
        <f>SUM(D152/C152*100)</f>
        <v>20.593210293155355</v>
      </c>
      <c r="F152" s="38">
        <f>F38+F54+F67+F80+F93+F107+F120+F135+F148</f>
        <v>392492.80000000005</v>
      </c>
      <c r="G152" s="38">
        <f>G38+G54+G67+G80+G93+G107+G120+G135+G148</f>
        <v>106970.6</v>
      </c>
      <c r="H152" s="38">
        <f>SUM(G152/F152*100)</f>
        <v>27.254155999804325</v>
      </c>
      <c r="I152" s="38">
        <f>I38+I54+I67+I80+I93+I107+I120+I135+I148</f>
        <v>65924.1</v>
      </c>
      <c r="J152" s="38">
        <f>J38+J54+J67+J80+J93+J107+J120+J135+J148</f>
        <v>2911.3</v>
      </c>
      <c r="K152" s="38">
        <f>SUM(J152/I152*100)</f>
        <v>4.4161391661016225</v>
      </c>
      <c r="L152" s="38">
        <f>L38+L54+L67+L80+L93+L107+L120+L135+L148</f>
        <v>86543.29999999999</v>
      </c>
      <c r="M152" s="38">
        <f>M38+M54+M67+M80+M93+M107+M120+M135+M148</f>
        <v>2342.9</v>
      </c>
      <c r="N152" s="38"/>
    </row>
  </sheetData>
  <sheetProtection/>
  <mergeCells count="18">
    <mergeCell ref="A94:N94"/>
    <mergeCell ref="A108:N108"/>
    <mergeCell ref="A121:N121"/>
    <mergeCell ref="A136:N136"/>
    <mergeCell ref="A6:N6"/>
    <mergeCell ref="A25:N25"/>
    <mergeCell ref="A39:N39"/>
    <mergeCell ref="A55:N55"/>
    <mergeCell ref="A68:N68"/>
    <mergeCell ref="A81:N81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7" max="255" man="1"/>
    <brk id="93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2023-05-10T08:19:45Z</dcterms:modified>
  <cp:category/>
  <cp:version/>
  <cp:contentType/>
  <cp:contentStatus/>
</cp:coreProperties>
</file>