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на 01.07.22" sheetId="1" r:id="rId1"/>
  </sheets>
  <definedNames>
    <definedName name="_xlnm.Print_Titles" localSheetId="0">'на 01.07.22'!$2:$5</definedName>
  </definedNames>
  <calcPr fullCalcOnLoad="1"/>
</workbook>
</file>

<file path=xl/sharedStrings.xml><?xml version="1.0" encoding="utf-8"?>
<sst xmlns="http://schemas.openxmlformats.org/spreadsheetml/2006/main" count="182" uniqueCount="85">
  <si>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</si>
  <si>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</si>
  <si>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</si>
  <si>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</si>
  <si>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</si>
  <si>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</si>
  <si>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</si>
  <si>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</si>
  <si>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</si>
  <si>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</si>
  <si>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</si>
  <si>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</si>
  <si>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</si>
  <si>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</si>
  <si>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</si>
  <si>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</si>
  <si>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</si>
  <si>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</si>
  <si>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</si>
  <si>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</si>
  <si>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</si>
  <si>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</si>
  <si>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</si>
  <si>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</si>
  <si>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</si>
  <si>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</si>
  <si>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</si>
  <si>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</si>
  <si>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</si>
  <si>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</si>
  <si>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</si>
  <si>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</si>
  <si>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</si>
  <si>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</si>
  <si>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</si>
  <si>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</si>
  <si>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</si>
  <si>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</si>
  <si>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</si>
  <si>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</si>
  <si>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43</t>
  </si>
  <si>
    <t>44</t>
  </si>
  <si>
    <t>45</t>
  </si>
  <si>
    <t>46</t>
  </si>
  <si>
    <t>47</t>
  </si>
  <si>
    <t>48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</si>
  <si>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</si>
  <si>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</si>
  <si>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</si>
  <si>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</si>
  <si>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</si>
  <si>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</si>
  <si>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</si>
  <si>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«Обеспечение безопасности населения»</t>
  </si>
  <si>
    <t>Муниципальная программа "Материально-техническое и программное обеспечение"</t>
  </si>
  <si>
    <t>52</t>
  </si>
  <si>
    <t>53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</si>
  <si>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</si>
  <si>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</si>
  <si>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</si>
  <si>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«Развитие муниципальной службы»</t>
  </si>
  <si>
    <t>Муниципальная программа муниципального образования «Информационное обеспечение жителей Новокубанского района»</t>
  </si>
  <si>
    <t>49</t>
  </si>
  <si>
    <t>50</t>
  </si>
  <si>
    <t>2022 ГОД</t>
  </si>
  <si>
    <t>Муниципальная программа «Управление муниципальным имуществом и земельными ресурсами»</t>
  </si>
  <si>
    <t>Муниципальная программа «Дети Кубани»</t>
  </si>
  <si>
    <t>Муниципальная программа «Развитие жилищно-коммунального хозяйства»</t>
  </si>
  <si>
    <t>Муниципальная программа  «Экономическое развитие»</t>
  </si>
  <si>
    <t>Муниципальная программа  «Развитие муниципальной службы»</t>
  </si>
  <si>
    <t>Муниципальная программа  «Молодежь Кубани»</t>
  </si>
  <si>
    <t>Муниципальная программа  «Дети Кубани»</t>
  </si>
  <si>
    <t>57</t>
  </si>
  <si>
    <t>58</t>
  </si>
  <si>
    <t>59</t>
  </si>
  <si>
    <t>60</t>
  </si>
  <si>
    <t>61</t>
  </si>
  <si>
    <t>Муниципальная программа  «Обеспечение безопасности населения»</t>
  </si>
  <si>
    <t>Муниципальная программма «Материально-техническое и программное обеспечение»</t>
  </si>
  <si>
    <t>Муниципальная программа «Молодежь Кубани»</t>
  </si>
  <si>
    <t>Муниципальная программа  «Формирование современной городской среды»</t>
  </si>
  <si>
    <t>42</t>
  </si>
  <si>
    <t>Анализ муниципальных программ муниципального образования Новокубанский район на 01.07.2022 года</t>
  </si>
  <si>
    <t>40</t>
  </si>
  <si>
    <t>41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</si>
</sst>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  <numFmt numFmtId="203" formatCode="[$-FC19]d\ mmmm\ yyyy\ &quot;г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 applyProtection="1">
      <alignment horizontal="right"/>
      <protection hidden="1"/>
    </xf>
    <xf numFmtId="188" fontId="2" fillId="33" borderId="10" xfId="56" applyNumberFormat="1" applyFont="1" applyFill="1" applyBorder="1" applyAlignment="1">
      <alignment horizontal="right"/>
      <protection/>
    </xf>
    <xf numFmtId="187" fontId="2" fillId="13" borderId="10" xfId="56" applyNumberFormat="1" applyFont="1" applyFill="1" applyBorder="1" applyAlignment="1" applyProtection="1">
      <alignment/>
      <protection hidden="1"/>
    </xf>
    <xf numFmtId="180" fontId="2" fillId="33" borderId="10" xfId="56" applyNumberFormat="1" applyFont="1" applyFill="1" applyBorder="1" applyAlignment="1" applyProtection="1">
      <alignment vertical="top" wrapText="1"/>
      <protection hidden="1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="80" zoomScaleNormal="80" zoomScaleSheetLayoutView="80" zoomScalePageLayoutView="0" workbookViewId="0" topLeftCell="A124">
      <selection activeCell="G145" sqref="G145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6.375" style="37" customWidth="1"/>
    <col min="5" max="5" width="8.625" style="37" bestFit="1" customWidth="1"/>
    <col min="6" max="6" width="15.00390625" style="3" customWidth="1"/>
    <col min="7" max="7" width="17.375" style="3" customWidth="1"/>
    <col min="8" max="8" width="9.875" style="3" customWidth="1"/>
    <col min="9" max="9" width="14.875" style="3" bestFit="1" customWidth="1"/>
    <col min="10" max="10" width="16.375" style="3" customWidth="1"/>
    <col min="11" max="11" width="8.625" style="3" customWidth="1"/>
    <col min="12" max="12" width="14.125" style="3" customWidth="1"/>
    <col min="13" max="13" width="13.87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62" t="s">
        <v>82</v>
      </c>
      <c r="C1" s="62"/>
      <c r="D1" s="62"/>
      <c r="E1" s="62"/>
      <c r="F1" s="62"/>
      <c r="G1" s="62"/>
      <c r="H1" s="63"/>
      <c r="I1" s="63"/>
      <c r="J1" s="63"/>
      <c r="K1" s="63"/>
      <c r="L1" s="63"/>
      <c r="M1" s="63"/>
      <c r="N1" s="2"/>
    </row>
    <row r="2" spans="1:14" s="4" customFormat="1" ht="15.75" customHeight="1">
      <c r="A2" s="64" t="s">
        <v>13</v>
      </c>
      <c r="B2" s="65" t="s">
        <v>12</v>
      </c>
      <c r="C2" s="65" t="s">
        <v>64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4" customFormat="1" ht="15.75" customHeight="1">
      <c r="A3" s="64"/>
      <c r="B3" s="65"/>
      <c r="C3" s="66" t="s">
        <v>29</v>
      </c>
      <c r="D3" s="66"/>
      <c r="E3" s="66"/>
      <c r="F3" s="65" t="s">
        <v>35</v>
      </c>
      <c r="G3" s="65"/>
      <c r="H3" s="65"/>
      <c r="I3" s="65" t="s">
        <v>30</v>
      </c>
      <c r="J3" s="65"/>
      <c r="K3" s="65"/>
      <c r="L3" s="65" t="s">
        <v>31</v>
      </c>
      <c r="M3" s="65"/>
      <c r="N3" s="65"/>
    </row>
    <row r="4" spans="1:14" s="4" customFormat="1" ht="15">
      <c r="A4" s="64"/>
      <c r="B4" s="65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7" t="s">
        <v>38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5" ht="30">
      <c r="A7" s="6">
        <v>1</v>
      </c>
      <c r="B7" s="7" t="s">
        <v>32</v>
      </c>
      <c r="C7" s="8">
        <f>F7+I7+L7</f>
        <v>1315050.5</v>
      </c>
      <c r="D7" s="8">
        <f>G7+J7+M7</f>
        <v>704208.1</v>
      </c>
      <c r="E7" s="8">
        <f>D7/C7*100</f>
        <v>53.54989028938433</v>
      </c>
      <c r="F7" s="12">
        <v>399433.5</v>
      </c>
      <c r="G7" s="12">
        <v>202582.2</v>
      </c>
      <c r="H7" s="12">
        <f>G7/F7*100</f>
        <v>50.717378487282616</v>
      </c>
      <c r="I7" s="12">
        <v>840266.9</v>
      </c>
      <c r="J7" s="9">
        <v>455959.8</v>
      </c>
      <c r="K7" s="9">
        <f>J7/I7*100</f>
        <v>54.263686930902544</v>
      </c>
      <c r="L7" s="9">
        <v>75350.1</v>
      </c>
      <c r="M7" s="9">
        <v>45666.1</v>
      </c>
      <c r="N7" s="9">
        <f>M7/L7*100</f>
        <v>60.605228128429815</v>
      </c>
      <c r="O7" s="49"/>
    </row>
    <row r="8" spans="1:15" ht="15">
      <c r="A8" s="6">
        <v>2</v>
      </c>
      <c r="B8" s="10" t="s">
        <v>2</v>
      </c>
      <c r="C8" s="8">
        <f aca="true" t="shared" si="0" ref="C8:C20">F8+I8+L8</f>
        <v>6485.5</v>
      </c>
      <c r="D8" s="8">
        <f aca="true" t="shared" si="1" ref="D8:D23">G8+J8+M8</f>
        <v>4057.2999999999997</v>
      </c>
      <c r="E8" s="8">
        <f aca="true" t="shared" si="2" ref="E8:E24">D8/C8*100</f>
        <v>62.559555932464725</v>
      </c>
      <c r="F8" s="48">
        <v>5265.1</v>
      </c>
      <c r="G8" s="48">
        <v>2837</v>
      </c>
      <c r="H8" s="12">
        <f aca="true" t="shared" si="3" ref="H8:H21">G8/F8*100</f>
        <v>53.88311712977911</v>
      </c>
      <c r="I8" s="12">
        <v>877.7</v>
      </c>
      <c r="J8" s="9">
        <v>877.7</v>
      </c>
      <c r="K8" s="9">
        <f>J8/I8*100</f>
        <v>100</v>
      </c>
      <c r="L8" s="9">
        <v>342.7</v>
      </c>
      <c r="M8" s="9">
        <v>342.6</v>
      </c>
      <c r="N8" s="9">
        <f>M8/L8*100</f>
        <v>99.97081995914795</v>
      </c>
      <c r="O8" s="49"/>
    </row>
    <row r="9" spans="1:15" ht="30">
      <c r="A9" s="6">
        <v>3</v>
      </c>
      <c r="B9" s="10" t="s">
        <v>26</v>
      </c>
      <c r="C9" s="8">
        <f>F9+I9+L9</f>
        <v>169864</v>
      </c>
      <c r="D9" s="8">
        <f t="shared" si="1"/>
        <v>74688.7</v>
      </c>
      <c r="E9" s="8">
        <f t="shared" si="2"/>
        <v>43.969705175905425</v>
      </c>
      <c r="F9" s="48">
        <v>906</v>
      </c>
      <c r="G9" s="48">
        <v>372.7</v>
      </c>
      <c r="H9" s="12">
        <f t="shared" si="3"/>
        <v>41.136865342163354</v>
      </c>
      <c r="I9" s="12">
        <v>147419</v>
      </c>
      <c r="J9" s="9">
        <v>59958.6</v>
      </c>
      <c r="K9" s="9">
        <f>J9/I9*100</f>
        <v>40.67223356555125</v>
      </c>
      <c r="L9" s="9">
        <v>21539</v>
      </c>
      <c r="M9" s="9">
        <v>14357.4</v>
      </c>
      <c r="N9" s="9">
        <f>M9/L9*100</f>
        <v>66.65769070058963</v>
      </c>
      <c r="O9" s="49"/>
    </row>
    <row r="10" spans="1:15" ht="30">
      <c r="A10" s="6">
        <v>4</v>
      </c>
      <c r="B10" s="10" t="s">
        <v>3</v>
      </c>
      <c r="C10" s="8">
        <f>F10+I10+L10</f>
        <v>381592.8</v>
      </c>
      <c r="D10" s="8">
        <f t="shared" si="1"/>
        <v>66327.5</v>
      </c>
      <c r="E10" s="8">
        <f>D10/C10*100</f>
        <v>17.38174829294473</v>
      </c>
      <c r="F10" s="48">
        <v>41025.1</v>
      </c>
      <c r="G10" s="48">
        <v>6962.9</v>
      </c>
      <c r="H10" s="12">
        <f t="shared" si="3"/>
        <v>16.972292572108294</v>
      </c>
      <c r="I10" s="12">
        <v>320567.7</v>
      </c>
      <c r="J10" s="9">
        <v>59364.6</v>
      </c>
      <c r="K10" s="9">
        <f>J10/I10*100</f>
        <v>18.51858437390916</v>
      </c>
      <c r="L10" s="9">
        <v>20000</v>
      </c>
      <c r="M10" s="9"/>
      <c r="N10" s="9">
        <f>M10/L10*100</f>
        <v>0</v>
      </c>
      <c r="O10" s="49"/>
    </row>
    <row r="11" spans="1:15" ht="30">
      <c r="A11" s="6">
        <v>5</v>
      </c>
      <c r="B11" s="10" t="s">
        <v>0</v>
      </c>
      <c r="C11" s="8">
        <f t="shared" si="0"/>
        <v>11860.6</v>
      </c>
      <c r="D11" s="8">
        <f t="shared" si="1"/>
        <v>0</v>
      </c>
      <c r="E11" s="8">
        <f t="shared" si="2"/>
        <v>0</v>
      </c>
      <c r="F11" s="48">
        <v>11860.6</v>
      </c>
      <c r="G11" s="48"/>
      <c r="H11" s="12">
        <f t="shared" si="3"/>
        <v>0</v>
      </c>
      <c r="I11" s="12"/>
      <c r="J11" s="9"/>
      <c r="K11" s="9"/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>F12+I12+L12</f>
        <v>57038.7</v>
      </c>
      <c r="D12" s="8">
        <f t="shared" si="1"/>
        <v>29322.7</v>
      </c>
      <c r="E12" s="8">
        <f t="shared" si="2"/>
        <v>51.4084297152635</v>
      </c>
      <c r="F12" s="48">
        <v>56302.5</v>
      </c>
      <c r="G12" s="48">
        <v>28586.5</v>
      </c>
      <c r="H12" s="12">
        <f t="shared" si="3"/>
        <v>50.77305625860308</v>
      </c>
      <c r="I12" s="12">
        <v>736.2</v>
      </c>
      <c r="J12" s="12">
        <v>736.2</v>
      </c>
      <c r="K12" s="9">
        <f>J12/I12*100</f>
        <v>100</v>
      </c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>F13+I13+L13</f>
        <v>59712.299999999996</v>
      </c>
      <c r="D13" s="8">
        <f t="shared" si="1"/>
        <v>33116.5</v>
      </c>
      <c r="E13" s="8">
        <f t="shared" si="2"/>
        <v>55.46009783578928</v>
      </c>
      <c r="F13" s="48">
        <v>59222.2</v>
      </c>
      <c r="G13" s="48">
        <v>32655.8</v>
      </c>
      <c r="H13" s="12">
        <f t="shared" si="3"/>
        <v>55.14114639442642</v>
      </c>
      <c r="I13" s="12">
        <v>149.2</v>
      </c>
      <c r="J13" s="9">
        <v>119.8</v>
      </c>
      <c r="K13" s="9">
        <f>J13/I13*100</f>
        <v>80.29490616621985</v>
      </c>
      <c r="L13" s="9">
        <v>340.9</v>
      </c>
      <c r="M13" s="9">
        <v>340.9</v>
      </c>
      <c r="N13" s="9">
        <f>M13/L13*100</f>
        <v>100</v>
      </c>
      <c r="O13" s="49"/>
    </row>
    <row r="14" spans="1:15" ht="30">
      <c r="A14" s="6">
        <v>8</v>
      </c>
      <c r="B14" s="10" t="s">
        <v>6</v>
      </c>
      <c r="C14" s="8">
        <f>F14+I14+L14</f>
        <v>148747.80000000002</v>
      </c>
      <c r="D14" s="8">
        <f t="shared" si="1"/>
        <v>29541.9</v>
      </c>
      <c r="E14" s="8">
        <f t="shared" si="2"/>
        <v>19.86039457390294</v>
      </c>
      <c r="F14" s="48">
        <v>62815.1</v>
      </c>
      <c r="G14" s="48">
        <v>27464.4</v>
      </c>
      <c r="H14" s="12">
        <f t="shared" si="3"/>
        <v>43.72260809900804</v>
      </c>
      <c r="I14" s="12">
        <v>83184.6</v>
      </c>
      <c r="J14" s="12">
        <v>2077.5</v>
      </c>
      <c r="K14" s="9">
        <f>J14/I14*100</f>
        <v>2.497457462078317</v>
      </c>
      <c r="L14" s="9">
        <v>2748.1</v>
      </c>
      <c r="M14" s="9"/>
      <c r="N14" s="9">
        <f>M14/L14*100</f>
        <v>0</v>
      </c>
      <c r="O14" s="49"/>
    </row>
    <row r="15" spans="1:15" ht="30">
      <c r="A15" s="6">
        <v>9</v>
      </c>
      <c r="B15" s="10" t="s">
        <v>11</v>
      </c>
      <c r="C15" s="8">
        <f t="shared" si="0"/>
        <v>5723.4</v>
      </c>
      <c r="D15" s="8">
        <f t="shared" si="1"/>
        <v>2880.5</v>
      </c>
      <c r="E15" s="8">
        <f t="shared" si="2"/>
        <v>50.32847608065136</v>
      </c>
      <c r="F15" s="48">
        <v>5723.4</v>
      </c>
      <c r="G15" s="12">
        <v>2880.5</v>
      </c>
      <c r="H15" s="12">
        <f t="shared" si="3"/>
        <v>50.32847608065136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0"/>
        <v>250</v>
      </c>
      <c r="D16" s="8">
        <f t="shared" si="1"/>
        <v>191.1</v>
      </c>
      <c r="E16" s="8">
        <f t="shared" si="2"/>
        <v>76.44</v>
      </c>
      <c r="F16" s="48">
        <v>250</v>
      </c>
      <c r="G16" s="12">
        <v>191.1</v>
      </c>
      <c r="H16" s="12">
        <f t="shared" si="3"/>
        <v>76.44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0"/>
        <v>13627</v>
      </c>
      <c r="D17" s="8">
        <f t="shared" si="1"/>
        <v>7393</v>
      </c>
      <c r="E17" s="8">
        <f t="shared" si="2"/>
        <v>54.25258677625303</v>
      </c>
      <c r="F17" s="48">
        <v>13627</v>
      </c>
      <c r="G17" s="12">
        <v>7393</v>
      </c>
      <c r="H17" s="12">
        <f t="shared" si="3"/>
        <v>54.25258677625303</v>
      </c>
      <c r="I17" s="12"/>
      <c r="J17" s="9"/>
      <c r="K17" s="9"/>
      <c r="L17" s="9"/>
      <c r="M17" s="9"/>
      <c r="N17" s="9"/>
      <c r="O17" s="49"/>
    </row>
    <row r="18" spans="1:15" ht="33" customHeight="1">
      <c r="A18" s="6">
        <v>12</v>
      </c>
      <c r="B18" s="10" t="s">
        <v>57</v>
      </c>
      <c r="C18" s="8">
        <f t="shared" si="0"/>
        <v>3850</v>
      </c>
      <c r="D18" s="8">
        <f t="shared" si="1"/>
        <v>1657.4</v>
      </c>
      <c r="E18" s="8">
        <f t="shared" si="2"/>
        <v>43.04935064935066</v>
      </c>
      <c r="F18" s="48">
        <v>3850</v>
      </c>
      <c r="G18" s="48">
        <v>1657.4</v>
      </c>
      <c r="H18" s="12">
        <f t="shared" si="3"/>
        <v>43.04935064935066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50</v>
      </c>
      <c r="C19" s="8">
        <f t="shared" si="0"/>
        <v>6158.4</v>
      </c>
      <c r="D19" s="8">
        <f t="shared" si="1"/>
        <v>2161.8</v>
      </c>
      <c r="E19" s="8">
        <f t="shared" si="2"/>
        <v>35.10327357755262</v>
      </c>
      <c r="F19" s="48">
        <v>6158.4</v>
      </c>
      <c r="G19" s="48">
        <v>2161.8</v>
      </c>
      <c r="H19" s="12">
        <f t="shared" si="3"/>
        <v>35.10327357755262</v>
      </c>
      <c r="I19" s="12"/>
      <c r="J19" s="9"/>
      <c r="K19" s="9"/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0"/>
        <v>1590</v>
      </c>
      <c r="D20" s="8">
        <f t="shared" si="1"/>
        <v>1570</v>
      </c>
      <c r="E20" s="8">
        <f>D20/C20*100</f>
        <v>98.74213836477988</v>
      </c>
      <c r="F20" s="48">
        <v>1590</v>
      </c>
      <c r="G20" s="48">
        <v>1570</v>
      </c>
      <c r="H20" s="12">
        <f t="shared" si="3"/>
        <v>98.74213836477988</v>
      </c>
      <c r="I20" s="12"/>
      <c r="J20" s="9"/>
      <c r="K20" s="9"/>
      <c r="L20" s="9"/>
      <c r="M20" s="9"/>
      <c r="N20" s="9"/>
      <c r="O20" s="49"/>
    </row>
    <row r="21" spans="1:15" ht="31.5" customHeight="1">
      <c r="A21" s="6">
        <v>15</v>
      </c>
      <c r="B21" s="10" t="s">
        <v>51</v>
      </c>
      <c r="C21" s="8">
        <f>F21+I21+L21</f>
        <v>17325.800000000003</v>
      </c>
      <c r="D21" s="8">
        <f>G21+J21+M21</f>
        <v>6704</v>
      </c>
      <c r="E21" s="8">
        <f t="shared" si="2"/>
        <v>38.69373997160304</v>
      </c>
      <c r="F21" s="48">
        <v>16602.4</v>
      </c>
      <c r="G21" s="48">
        <v>6414.3</v>
      </c>
      <c r="H21" s="12">
        <f t="shared" si="3"/>
        <v>38.63477569508022</v>
      </c>
      <c r="I21" s="12">
        <v>723.4</v>
      </c>
      <c r="J21" s="9">
        <v>289.7</v>
      </c>
      <c r="K21" s="9">
        <f>J21/I21*100</f>
        <v>40.04700027647222</v>
      </c>
      <c r="L21" s="9"/>
      <c r="M21" s="9"/>
      <c r="N21" s="9"/>
      <c r="O21" s="49"/>
    </row>
    <row r="22" spans="1:15" ht="30">
      <c r="A22" s="6">
        <v>16</v>
      </c>
      <c r="B22" s="10" t="s">
        <v>37</v>
      </c>
      <c r="C22" s="8">
        <f>F22+I22+L22</f>
        <v>22152.5</v>
      </c>
      <c r="D22" s="8">
        <f t="shared" si="1"/>
        <v>11943.2</v>
      </c>
      <c r="E22" s="8">
        <f t="shared" si="2"/>
        <v>53.91355377496897</v>
      </c>
      <c r="F22" s="11">
        <v>22152.5</v>
      </c>
      <c r="G22" s="48">
        <v>11943.2</v>
      </c>
      <c r="H22" s="12">
        <f>G22/F22*100</f>
        <v>53.91355377496897</v>
      </c>
      <c r="I22" s="9"/>
      <c r="J22" s="9"/>
      <c r="K22" s="9"/>
      <c r="L22" s="9"/>
      <c r="M22" s="9"/>
      <c r="N22" s="9"/>
      <c r="O22" s="49"/>
    </row>
    <row r="23" spans="1:15" ht="45">
      <c r="A23" s="6">
        <v>17</v>
      </c>
      <c r="B23" s="10" t="s">
        <v>58</v>
      </c>
      <c r="C23" s="8">
        <f>F23+I23+L23</f>
        <v>22334.5</v>
      </c>
      <c r="D23" s="8">
        <f t="shared" si="1"/>
        <v>10979.6</v>
      </c>
      <c r="E23" s="8">
        <f>D23/C23*100</f>
        <v>49.159820009402495</v>
      </c>
      <c r="F23" s="11"/>
      <c r="G23" s="48"/>
      <c r="H23" s="12"/>
      <c r="I23" s="9">
        <v>22334.5</v>
      </c>
      <c r="J23" s="9">
        <v>10979.6</v>
      </c>
      <c r="K23" s="9">
        <f>J23/I23*100</f>
        <v>49.159820009402495</v>
      </c>
      <c r="L23" s="9"/>
      <c r="M23" s="9"/>
      <c r="N23" s="9"/>
      <c r="O23" s="49"/>
    </row>
    <row r="24" spans="1:15" s="16" customFormat="1" ht="14.25">
      <c r="A24" s="13"/>
      <c r="B24" s="14" t="s">
        <v>36</v>
      </c>
      <c r="C24" s="15">
        <f>SUM(C7:C23)</f>
        <v>2243363.8</v>
      </c>
      <c r="D24" s="15">
        <f>SUM(D7:D23)</f>
        <v>986743.2999999999</v>
      </c>
      <c r="E24" s="15">
        <f t="shared" si="2"/>
        <v>43.98498807906234</v>
      </c>
      <c r="F24" s="15">
        <f>SUM(F7:F23)</f>
        <v>706783.7999999999</v>
      </c>
      <c r="G24" s="15">
        <f>SUM(G7:G23)</f>
        <v>335672.80000000005</v>
      </c>
      <c r="H24" s="15">
        <f>G24/F24*100</f>
        <v>47.49299573646143</v>
      </c>
      <c r="I24" s="15">
        <f>SUM(I7:I23)</f>
        <v>1416259.2</v>
      </c>
      <c r="J24" s="15">
        <f>SUM(J7:J23)</f>
        <v>590363.4999999999</v>
      </c>
      <c r="K24" s="15">
        <f>J24/I24*100</f>
        <v>41.68470714965169</v>
      </c>
      <c r="L24" s="15">
        <f>SUM(L7:L22)</f>
        <v>120320.8</v>
      </c>
      <c r="M24" s="15">
        <f>SUM(M7:M22)</f>
        <v>60707</v>
      </c>
      <c r="N24" s="15">
        <f>M24/L24*100</f>
        <v>50.45428554331421</v>
      </c>
      <c r="O24" s="50"/>
    </row>
    <row r="25" spans="1:15" ht="18.75" customHeight="1">
      <c r="A25" s="67" t="s">
        <v>14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49"/>
    </row>
    <row r="26" spans="1:14" s="20" customFormat="1" ht="18" customHeight="1">
      <c r="A26" s="17">
        <v>18</v>
      </c>
      <c r="B26" s="18" t="s">
        <v>2</v>
      </c>
      <c r="C26" s="8">
        <f aca="true" t="shared" si="4" ref="C26:D36">F26+I26+L26</f>
        <v>5655.799999999999</v>
      </c>
      <c r="D26" s="8">
        <f t="shared" si="4"/>
        <v>4731.5</v>
      </c>
      <c r="E26" s="19">
        <f>D26/C26*100</f>
        <v>83.65748435234627</v>
      </c>
      <c r="F26" s="39">
        <v>3205.7</v>
      </c>
      <c r="G26" s="39">
        <v>2281.5</v>
      </c>
      <c r="H26" s="39">
        <f>G26/F26*100</f>
        <v>71.17010325357957</v>
      </c>
      <c r="I26" s="40">
        <v>1762.1</v>
      </c>
      <c r="J26" s="54">
        <v>1762.1</v>
      </c>
      <c r="K26" s="54">
        <f>J26/I26*100</f>
        <v>100</v>
      </c>
      <c r="L26" s="55">
        <v>688</v>
      </c>
      <c r="M26" s="57">
        <v>687.9</v>
      </c>
      <c r="N26" s="40">
        <f>M26/L26*100</f>
        <v>99.98546511627907</v>
      </c>
    </row>
    <row r="27" spans="1:14" s="20" customFormat="1" ht="48.75" customHeight="1">
      <c r="A27" s="17">
        <v>19</v>
      </c>
      <c r="B27" s="18" t="s">
        <v>3</v>
      </c>
      <c r="C27" s="8">
        <f t="shared" si="4"/>
        <v>57873.9</v>
      </c>
      <c r="D27" s="8">
        <f t="shared" si="4"/>
        <v>8865.4</v>
      </c>
      <c r="E27" s="19">
        <f aca="true" t="shared" si="5" ref="E27:E38">D27/C27*100</f>
        <v>15.318476895457191</v>
      </c>
      <c r="F27" s="39">
        <v>57873.9</v>
      </c>
      <c r="G27" s="41">
        <v>8865.4</v>
      </c>
      <c r="H27" s="39">
        <f aca="true" t="shared" si="6" ref="H27:H37">G27/F27*100</f>
        <v>15.318476895457191</v>
      </c>
      <c r="I27" s="40"/>
      <c r="J27" s="54"/>
      <c r="K27" s="54"/>
      <c r="L27" s="55"/>
      <c r="M27" s="57"/>
      <c r="N27" s="40"/>
    </row>
    <row r="28" spans="1:14" s="20" customFormat="1" ht="30" customHeight="1">
      <c r="A28" s="17">
        <v>20</v>
      </c>
      <c r="B28" s="18" t="s">
        <v>0</v>
      </c>
      <c r="C28" s="8">
        <f t="shared" si="4"/>
        <v>69153.8</v>
      </c>
      <c r="D28" s="8">
        <f t="shared" si="4"/>
        <v>34518.1</v>
      </c>
      <c r="E28" s="19">
        <f t="shared" si="5"/>
        <v>49.91497213457539</v>
      </c>
      <c r="F28" s="39">
        <v>69153.8</v>
      </c>
      <c r="G28" s="43">
        <v>34518.1</v>
      </c>
      <c r="H28" s="39">
        <f t="shared" si="6"/>
        <v>49.91497213457539</v>
      </c>
      <c r="I28" s="40"/>
      <c r="J28" s="54"/>
      <c r="K28" s="54"/>
      <c r="L28" s="56"/>
      <c r="M28" s="57"/>
      <c r="N28" s="40"/>
    </row>
    <row r="29" spans="1:14" s="20" customFormat="1" ht="18.75" customHeight="1">
      <c r="A29" s="17">
        <v>21</v>
      </c>
      <c r="B29" s="18" t="s">
        <v>4</v>
      </c>
      <c r="C29" s="8">
        <f t="shared" si="4"/>
        <v>9348.9</v>
      </c>
      <c r="D29" s="8">
        <f t="shared" si="4"/>
        <v>2930.1</v>
      </c>
      <c r="E29" s="19">
        <f t="shared" si="5"/>
        <v>31.341655167987675</v>
      </c>
      <c r="F29" s="39">
        <v>9348.9</v>
      </c>
      <c r="G29" s="41">
        <v>2930.1</v>
      </c>
      <c r="H29" s="39">
        <f t="shared" si="6"/>
        <v>31.341655167987675</v>
      </c>
      <c r="I29" s="40"/>
      <c r="J29" s="54"/>
      <c r="K29" s="54"/>
      <c r="L29" s="55"/>
      <c r="M29" s="57"/>
      <c r="N29" s="40"/>
    </row>
    <row r="30" spans="1:14" s="20" customFormat="1" ht="19.5" customHeight="1">
      <c r="A30" s="17">
        <v>22</v>
      </c>
      <c r="B30" s="18" t="s">
        <v>5</v>
      </c>
      <c r="C30" s="8">
        <f t="shared" si="4"/>
        <v>62976.4</v>
      </c>
      <c r="D30" s="8">
        <f t="shared" si="4"/>
        <v>37960.7</v>
      </c>
      <c r="E30" s="19">
        <f t="shared" si="5"/>
        <v>60.27765956771107</v>
      </c>
      <c r="F30" s="39">
        <v>62976.4</v>
      </c>
      <c r="G30" s="41">
        <v>37960.7</v>
      </c>
      <c r="H30" s="39">
        <f t="shared" si="6"/>
        <v>60.27765956771107</v>
      </c>
      <c r="I30" s="40"/>
      <c r="J30" s="54"/>
      <c r="K30" s="54"/>
      <c r="L30" s="55"/>
      <c r="M30" s="58"/>
      <c r="N30" s="40"/>
    </row>
    <row r="31" spans="1:14" s="20" customFormat="1" ht="32.25" customHeight="1">
      <c r="A31" s="17">
        <v>23</v>
      </c>
      <c r="B31" s="18" t="s">
        <v>6</v>
      </c>
      <c r="C31" s="8">
        <f t="shared" si="4"/>
        <v>100</v>
      </c>
      <c r="D31" s="8">
        <f t="shared" si="4"/>
        <v>7.5</v>
      </c>
      <c r="E31" s="19">
        <f t="shared" si="5"/>
        <v>7.5</v>
      </c>
      <c r="F31" s="39">
        <v>100</v>
      </c>
      <c r="G31" s="41">
        <v>7.5</v>
      </c>
      <c r="H31" s="39">
        <f t="shared" si="6"/>
        <v>7.5</v>
      </c>
      <c r="I31" s="40"/>
      <c r="J31" s="54"/>
      <c r="K31" s="54"/>
      <c r="L31" s="55"/>
      <c r="M31" s="57"/>
      <c r="N31" s="42"/>
    </row>
    <row r="32" spans="1:14" ht="36.75" customHeight="1">
      <c r="A32" s="17">
        <v>24</v>
      </c>
      <c r="B32" s="18" t="s">
        <v>11</v>
      </c>
      <c r="C32" s="8">
        <f t="shared" si="4"/>
        <v>235</v>
      </c>
      <c r="D32" s="8">
        <f t="shared" si="4"/>
        <v>200</v>
      </c>
      <c r="E32" s="19">
        <f t="shared" si="5"/>
        <v>85.1063829787234</v>
      </c>
      <c r="F32" s="39">
        <v>235</v>
      </c>
      <c r="G32" s="41">
        <v>200</v>
      </c>
      <c r="H32" s="39">
        <f t="shared" si="6"/>
        <v>85.1063829787234</v>
      </c>
      <c r="I32" s="40"/>
      <c r="J32" s="54"/>
      <c r="K32" s="54"/>
      <c r="L32" s="55"/>
      <c r="M32" s="57"/>
      <c r="N32" s="42"/>
    </row>
    <row r="33" spans="1:14" ht="18" customHeight="1">
      <c r="A33" s="17">
        <v>25</v>
      </c>
      <c r="B33" s="18" t="s">
        <v>15</v>
      </c>
      <c r="C33" s="8">
        <f t="shared" si="4"/>
        <v>1035</v>
      </c>
      <c r="D33" s="8">
        <f t="shared" si="4"/>
        <v>333.3</v>
      </c>
      <c r="E33" s="19">
        <f t="shared" si="5"/>
        <v>32.20289855072464</v>
      </c>
      <c r="F33" s="39">
        <v>1035</v>
      </c>
      <c r="G33" s="41">
        <v>333.3</v>
      </c>
      <c r="H33" s="39">
        <f t="shared" si="6"/>
        <v>32.20289855072464</v>
      </c>
      <c r="I33" s="40"/>
      <c r="J33" s="54"/>
      <c r="K33" s="54"/>
      <c r="L33" s="55"/>
      <c r="M33" s="57"/>
      <c r="N33" s="42"/>
    </row>
    <row r="34" spans="1:14" ht="18" customHeight="1">
      <c r="A34" s="17">
        <v>26</v>
      </c>
      <c r="B34" s="18" t="s">
        <v>8</v>
      </c>
      <c r="C34" s="8">
        <f>F34+I34+L34</f>
        <v>850</v>
      </c>
      <c r="D34" s="8">
        <f t="shared" si="4"/>
        <v>552.6</v>
      </c>
      <c r="E34" s="19">
        <f t="shared" si="5"/>
        <v>65.01176470588236</v>
      </c>
      <c r="F34" s="39">
        <v>850</v>
      </c>
      <c r="G34" s="41">
        <v>552.6</v>
      </c>
      <c r="H34" s="39">
        <f t="shared" si="6"/>
        <v>65.01176470588236</v>
      </c>
      <c r="I34" s="40"/>
      <c r="J34" s="54"/>
      <c r="K34" s="54"/>
      <c r="L34" s="55"/>
      <c r="M34" s="57"/>
      <c r="N34" s="42"/>
    </row>
    <row r="35" spans="1:14" ht="37.5" customHeight="1">
      <c r="A35" s="17">
        <v>27</v>
      </c>
      <c r="B35" s="18" t="s">
        <v>65</v>
      </c>
      <c r="C35" s="8">
        <f>F35+I35+L35</f>
        <v>2437</v>
      </c>
      <c r="D35" s="8">
        <f t="shared" si="4"/>
        <v>768.1</v>
      </c>
      <c r="E35" s="19">
        <f t="shared" si="5"/>
        <v>31.518260155929422</v>
      </c>
      <c r="F35" s="39">
        <v>2437</v>
      </c>
      <c r="G35" s="41">
        <v>768.1</v>
      </c>
      <c r="H35" s="39">
        <f t="shared" si="6"/>
        <v>31.518260155929422</v>
      </c>
      <c r="I35" s="40"/>
      <c r="J35" s="54"/>
      <c r="K35" s="54"/>
      <c r="L35" s="55"/>
      <c r="M35" s="57"/>
      <c r="N35" s="42"/>
    </row>
    <row r="36" spans="1:14" ht="33" customHeight="1">
      <c r="A36" s="17">
        <v>28</v>
      </c>
      <c r="B36" s="10" t="s">
        <v>52</v>
      </c>
      <c r="C36" s="8">
        <f t="shared" si="4"/>
        <v>5873.7</v>
      </c>
      <c r="D36" s="8">
        <f t="shared" si="4"/>
        <v>0</v>
      </c>
      <c r="E36" s="19">
        <f t="shared" si="5"/>
        <v>0</v>
      </c>
      <c r="F36" s="39">
        <v>5873.7</v>
      </c>
      <c r="G36" s="41"/>
      <c r="H36" s="39">
        <f t="shared" si="6"/>
        <v>0</v>
      </c>
      <c r="I36" s="40"/>
      <c r="J36" s="40"/>
      <c r="K36" s="40"/>
      <c r="L36" s="41"/>
      <c r="M36" s="59"/>
      <c r="N36" s="40"/>
    </row>
    <row r="37" spans="1:14" ht="33" customHeight="1">
      <c r="A37" s="17">
        <v>29</v>
      </c>
      <c r="B37" s="10" t="s">
        <v>54</v>
      </c>
      <c r="C37" s="8">
        <f>F37+I37+L37</f>
        <v>2927</v>
      </c>
      <c r="D37" s="8">
        <f>G37+J37+M37</f>
        <v>875.4</v>
      </c>
      <c r="E37" s="19">
        <f>D37/C37*100</f>
        <v>29.907755380936113</v>
      </c>
      <c r="F37" s="39">
        <v>2927</v>
      </c>
      <c r="G37" s="41">
        <v>875.4</v>
      </c>
      <c r="H37" s="39">
        <f t="shared" si="6"/>
        <v>29.907755380936113</v>
      </c>
      <c r="I37" s="40"/>
      <c r="J37" s="40"/>
      <c r="K37" s="40"/>
      <c r="L37" s="41"/>
      <c r="M37" s="59"/>
      <c r="N37" s="40"/>
    </row>
    <row r="38" spans="1:14" s="16" customFormat="1" ht="20.25" customHeight="1">
      <c r="A38" s="21"/>
      <c r="B38" s="22" t="s">
        <v>1</v>
      </c>
      <c r="C38" s="44">
        <f>SUM(C26:C37)</f>
        <v>218466.5</v>
      </c>
      <c r="D38" s="44">
        <f>SUM(D26:D37)</f>
        <v>91742.7</v>
      </c>
      <c r="E38" s="47">
        <f t="shared" si="5"/>
        <v>41.9939441516205</v>
      </c>
      <c r="F38" s="44">
        <f>SUM(F26:F37)</f>
        <v>216016.4</v>
      </c>
      <c r="G38" s="44">
        <f>SUM(G26:G37)</f>
        <v>89292.7</v>
      </c>
      <c r="H38" s="44">
        <f>G38/F38*100</f>
        <v>41.33607448323368</v>
      </c>
      <c r="I38" s="44">
        <f>SUM(I26:I36)</f>
        <v>1762.1</v>
      </c>
      <c r="J38" s="44">
        <f>SUM(J26:J36)</f>
        <v>1762.1</v>
      </c>
      <c r="K38" s="45">
        <f>J38/I38*100</f>
        <v>100</v>
      </c>
      <c r="L38" s="44">
        <f>SUM(L26:L36)</f>
        <v>688</v>
      </c>
      <c r="M38" s="44">
        <f>SUM(M26:M36)</f>
        <v>687.9</v>
      </c>
      <c r="N38" s="46">
        <f>M38/L38*100</f>
        <v>99.98546511627907</v>
      </c>
    </row>
    <row r="39" spans="1:14" ht="21.75" customHeight="1">
      <c r="A39" s="67" t="s">
        <v>17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24" customHeight="1">
      <c r="A40" s="17">
        <v>30</v>
      </c>
      <c r="B40" s="18" t="s">
        <v>2</v>
      </c>
      <c r="C40" s="8">
        <f aca="true" t="shared" si="7" ref="C40:D49">F40+I40+L40</f>
        <v>176</v>
      </c>
      <c r="D40" s="8">
        <f t="shared" si="7"/>
        <v>27.5</v>
      </c>
      <c r="E40" s="23">
        <f aca="true" t="shared" si="8" ref="E40:E50">D40/C40*100</f>
        <v>15.625</v>
      </c>
      <c r="F40" s="24">
        <v>176</v>
      </c>
      <c r="G40" s="24">
        <v>27.5</v>
      </c>
      <c r="H40" s="24">
        <f>G40/F40*100</f>
        <v>15.625</v>
      </c>
      <c r="I40" s="24"/>
      <c r="J40" s="24"/>
      <c r="K40" s="24"/>
      <c r="L40" s="24"/>
      <c r="M40" s="25"/>
      <c r="N40" s="25"/>
    </row>
    <row r="41" spans="1:14" ht="30">
      <c r="A41" s="17">
        <v>31</v>
      </c>
      <c r="B41" s="18" t="s">
        <v>3</v>
      </c>
      <c r="C41" s="8">
        <f t="shared" si="7"/>
        <v>9639.3</v>
      </c>
      <c r="D41" s="8">
        <f t="shared" si="7"/>
        <v>2358.8</v>
      </c>
      <c r="E41" s="23">
        <f t="shared" si="8"/>
        <v>24.470656582946898</v>
      </c>
      <c r="F41" s="24">
        <v>9639.3</v>
      </c>
      <c r="G41" s="24">
        <v>2358.8</v>
      </c>
      <c r="H41" s="24">
        <f aca="true" t="shared" si="9" ref="H41:H49">G41/F41*100</f>
        <v>24.470656582946898</v>
      </c>
      <c r="I41" s="24"/>
      <c r="J41" s="24"/>
      <c r="K41" s="24"/>
      <c r="L41" s="24"/>
      <c r="M41" s="25"/>
      <c r="N41" s="25"/>
    </row>
    <row r="42" spans="1:14" ht="36.75" customHeight="1">
      <c r="A42" s="17">
        <v>32</v>
      </c>
      <c r="B42" s="18" t="s">
        <v>67</v>
      </c>
      <c r="C42" s="8">
        <f t="shared" si="7"/>
        <v>3433</v>
      </c>
      <c r="D42" s="8">
        <f t="shared" si="7"/>
        <v>1840.6</v>
      </c>
      <c r="E42" s="23">
        <f t="shared" si="8"/>
        <v>53.614914069327114</v>
      </c>
      <c r="F42" s="24">
        <v>3433</v>
      </c>
      <c r="G42" s="25">
        <v>1840.6</v>
      </c>
      <c r="H42" s="24">
        <f t="shared" si="9"/>
        <v>53.614914069327114</v>
      </c>
      <c r="I42" s="24"/>
      <c r="J42" s="24"/>
      <c r="K42" s="24"/>
      <c r="L42" s="25"/>
      <c r="M42" s="25"/>
      <c r="N42" s="25"/>
    </row>
    <row r="43" spans="1:14" ht="24.75" customHeight="1">
      <c r="A43" s="17">
        <v>33</v>
      </c>
      <c r="B43" s="18" t="s">
        <v>4</v>
      </c>
      <c r="C43" s="8">
        <f>F43+I43+L43</f>
        <v>20</v>
      </c>
      <c r="D43" s="8">
        <f>G43+J43+M43</f>
        <v>0</v>
      </c>
      <c r="E43" s="23">
        <f t="shared" si="8"/>
        <v>0</v>
      </c>
      <c r="F43" s="24">
        <v>20</v>
      </c>
      <c r="G43" s="25"/>
      <c r="H43" s="24">
        <f t="shared" si="9"/>
        <v>0</v>
      </c>
      <c r="I43" s="24"/>
      <c r="J43" s="24"/>
      <c r="K43" s="24"/>
      <c r="L43" s="25"/>
      <c r="M43" s="25"/>
      <c r="N43" s="25"/>
    </row>
    <row r="44" spans="1:14" ht="21" customHeight="1">
      <c r="A44" s="17">
        <v>34</v>
      </c>
      <c r="B44" s="18" t="s">
        <v>5</v>
      </c>
      <c r="C44" s="8">
        <f t="shared" si="7"/>
        <v>8836.1</v>
      </c>
      <c r="D44" s="8">
        <f t="shared" si="7"/>
        <v>4768.3</v>
      </c>
      <c r="E44" s="23">
        <f t="shared" si="8"/>
        <v>53.9638528310001</v>
      </c>
      <c r="F44" s="24">
        <v>8836.1</v>
      </c>
      <c r="G44" s="24">
        <v>4768.3</v>
      </c>
      <c r="H44" s="24">
        <f t="shared" si="9"/>
        <v>53.9638528310001</v>
      </c>
      <c r="I44" s="31"/>
      <c r="J44" s="31"/>
      <c r="K44" s="31"/>
      <c r="L44" s="24"/>
      <c r="M44" s="25"/>
      <c r="N44" s="25"/>
    </row>
    <row r="45" spans="1:14" ht="27" customHeight="1">
      <c r="A45" s="17">
        <v>35</v>
      </c>
      <c r="B45" s="18" t="s">
        <v>68</v>
      </c>
      <c r="C45" s="8">
        <f t="shared" si="7"/>
        <v>10</v>
      </c>
      <c r="D45" s="8">
        <f t="shared" si="7"/>
        <v>0</v>
      </c>
      <c r="E45" s="23">
        <f t="shared" si="8"/>
        <v>0</v>
      </c>
      <c r="F45" s="24">
        <v>10</v>
      </c>
      <c r="G45" s="24"/>
      <c r="H45" s="24">
        <f t="shared" si="9"/>
        <v>0</v>
      </c>
      <c r="I45" s="24"/>
      <c r="J45" s="24"/>
      <c r="K45" s="24"/>
      <c r="L45" s="24"/>
      <c r="M45" s="25"/>
      <c r="N45" s="25"/>
    </row>
    <row r="46" spans="1:14" ht="21" customHeight="1">
      <c r="A46" s="17">
        <v>36</v>
      </c>
      <c r="B46" s="18" t="s">
        <v>69</v>
      </c>
      <c r="C46" s="8">
        <f>F46+I46+L46</f>
        <v>20</v>
      </c>
      <c r="D46" s="8">
        <f>G46+J46+M46</f>
        <v>0</v>
      </c>
      <c r="E46" s="23">
        <f t="shared" si="8"/>
        <v>0</v>
      </c>
      <c r="F46" s="24">
        <v>20</v>
      </c>
      <c r="G46" s="24"/>
      <c r="H46" s="24">
        <f t="shared" si="9"/>
        <v>0</v>
      </c>
      <c r="I46" s="24"/>
      <c r="J46" s="24"/>
      <c r="K46" s="24"/>
      <c r="L46" s="24"/>
      <c r="M46" s="25"/>
      <c r="N46" s="25"/>
    </row>
    <row r="47" spans="1:14" ht="21" customHeight="1">
      <c r="A47" s="17">
        <v>37</v>
      </c>
      <c r="B47" s="18" t="s">
        <v>70</v>
      </c>
      <c r="C47" s="8">
        <f>F47+I47+L47</f>
        <v>10</v>
      </c>
      <c r="D47" s="8">
        <f>G47+J47+M47</f>
        <v>0</v>
      </c>
      <c r="E47" s="23">
        <f t="shared" si="8"/>
        <v>0</v>
      </c>
      <c r="F47" s="24">
        <v>10</v>
      </c>
      <c r="G47" s="24"/>
      <c r="H47" s="24">
        <f t="shared" si="9"/>
        <v>0</v>
      </c>
      <c r="I47" s="24"/>
      <c r="J47" s="24"/>
      <c r="K47" s="24"/>
      <c r="L47" s="24"/>
      <c r="M47" s="25"/>
      <c r="N47" s="25"/>
    </row>
    <row r="48" spans="1:14" ht="19.5" customHeight="1">
      <c r="A48" s="17">
        <v>38</v>
      </c>
      <c r="B48" s="18" t="s">
        <v>8</v>
      </c>
      <c r="C48" s="8">
        <f t="shared" si="7"/>
        <v>30</v>
      </c>
      <c r="D48" s="8">
        <f t="shared" si="7"/>
        <v>29</v>
      </c>
      <c r="E48" s="23">
        <f t="shared" si="8"/>
        <v>96.66666666666667</v>
      </c>
      <c r="F48" s="24">
        <v>30</v>
      </c>
      <c r="G48" s="24">
        <v>29</v>
      </c>
      <c r="H48" s="24">
        <f t="shared" si="9"/>
        <v>96.66666666666667</v>
      </c>
      <c r="I48" s="24"/>
      <c r="J48" s="24"/>
      <c r="K48" s="24"/>
      <c r="L48" s="24"/>
      <c r="M48" s="25"/>
      <c r="N48" s="25"/>
    </row>
    <row r="49" spans="1:14" ht="33" customHeight="1">
      <c r="A49" s="17">
        <v>39</v>
      </c>
      <c r="B49" s="18" t="s">
        <v>16</v>
      </c>
      <c r="C49" s="8">
        <f t="shared" si="7"/>
        <v>510</v>
      </c>
      <c r="D49" s="8">
        <f t="shared" si="7"/>
        <v>293.9</v>
      </c>
      <c r="E49" s="23">
        <f t="shared" si="8"/>
        <v>57.62745098039215</v>
      </c>
      <c r="F49" s="24">
        <v>510</v>
      </c>
      <c r="G49" s="24">
        <v>293.9</v>
      </c>
      <c r="H49" s="24">
        <f t="shared" si="9"/>
        <v>57.62745098039215</v>
      </c>
      <c r="I49" s="24"/>
      <c r="J49" s="24"/>
      <c r="K49" s="24"/>
      <c r="L49" s="24"/>
      <c r="M49" s="25"/>
      <c r="N49" s="25"/>
    </row>
    <row r="50" spans="1:14" s="16" customFormat="1" ht="21" customHeight="1">
      <c r="A50" s="21"/>
      <c r="B50" s="22" t="s">
        <v>1</v>
      </c>
      <c r="C50" s="26">
        <f>SUM(C40:C49)</f>
        <v>22684.4</v>
      </c>
      <c r="D50" s="26">
        <f>SUM(D40:D49)</f>
        <v>9318.1</v>
      </c>
      <c r="E50" s="27">
        <f t="shared" si="8"/>
        <v>41.07712789405935</v>
      </c>
      <c r="F50" s="26">
        <f>SUM(F40:F49)</f>
        <v>22684.4</v>
      </c>
      <c r="G50" s="26">
        <f>SUM(G40:G49)</f>
        <v>9318.1</v>
      </c>
      <c r="H50" s="26">
        <f>G50/F50*100</f>
        <v>41.07712789405935</v>
      </c>
      <c r="I50" s="26">
        <f>SUM(I40:I49)</f>
        <v>0</v>
      </c>
      <c r="J50" s="26">
        <f>SUM(J40:J49)</f>
        <v>0</v>
      </c>
      <c r="K50" s="26">
        <v>0</v>
      </c>
      <c r="L50" s="26"/>
      <c r="M50" s="28"/>
      <c r="N50" s="28"/>
    </row>
    <row r="51" spans="1:14" ht="24.75" customHeight="1">
      <c r="A51" s="67" t="s">
        <v>18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1:14" ht="15">
      <c r="A52" s="29" t="s">
        <v>83</v>
      </c>
      <c r="B52" s="30" t="s">
        <v>2</v>
      </c>
      <c r="C52" s="8">
        <f>F52+I52+L52</f>
        <v>213.2</v>
      </c>
      <c r="D52" s="8">
        <f>G52+J52+M52</f>
        <v>98</v>
      </c>
      <c r="E52" s="23">
        <f>D52/C52*100</f>
        <v>45.966228893058165</v>
      </c>
      <c r="F52" s="31">
        <v>213.2</v>
      </c>
      <c r="G52" s="31">
        <v>98</v>
      </c>
      <c r="H52" s="24">
        <f>G52/F52*100</f>
        <v>45.966228893058165</v>
      </c>
      <c r="I52" s="24"/>
      <c r="J52" s="24"/>
      <c r="K52" s="24"/>
      <c r="L52" s="24"/>
      <c r="M52" s="25"/>
      <c r="N52" s="25"/>
    </row>
    <row r="53" spans="1:14" ht="15">
      <c r="A53" s="29" t="s">
        <v>84</v>
      </c>
      <c r="B53" s="30" t="s">
        <v>71</v>
      </c>
      <c r="C53" s="8">
        <f>F53+I53+L53</f>
        <v>30</v>
      </c>
      <c r="D53" s="8">
        <f>G53+J53+M53</f>
        <v>0</v>
      </c>
      <c r="E53" s="23">
        <f>D53/C53*100</f>
        <v>0</v>
      </c>
      <c r="F53" s="31">
        <v>30</v>
      </c>
      <c r="G53" s="31"/>
      <c r="H53" s="24">
        <f>G53/F53*100</f>
        <v>0</v>
      </c>
      <c r="I53" s="24"/>
      <c r="J53" s="24"/>
      <c r="K53" s="24"/>
      <c r="L53" s="24"/>
      <c r="M53" s="25"/>
      <c r="N53" s="25"/>
    </row>
    <row r="54" spans="1:14" ht="30">
      <c r="A54" s="29" t="s">
        <v>81</v>
      </c>
      <c r="B54" s="30" t="s">
        <v>3</v>
      </c>
      <c r="C54" s="8">
        <f aca="true" t="shared" si="10" ref="C54:C61">F54+I54+L54</f>
        <v>5056.1</v>
      </c>
      <c r="D54" s="8">
        <f aca="true" t="shared" si="11" ref="D54:D61">G54+J54+M54</f>
        <v>3395.6</v>
      </c>
      <c r="E54" s="23">
        <f aca="true" t="shared" si="12" ref="E54:E61">D54/C54*100</f>
        <v>67.15848183382448</v>
      </c>
      <c r="F54" s="31">
        <v>5056.1</v>
      </c>
      <c r="G54" s="31">
        <v>3395.6</v>
      </c>
      <c r="H54" s="24">
        <f aca="true" t="shared" si="13" ref="H54:H62">G54/F54*100</f>
        <v>67.15848183382448</v>
      </c>
      <c r="I54" s="24"/>
      <c r="J54" s="24"/>
      <c r="K54" s="24"/>
      <c r="L54" s="24"/>
      <c r="M54" s="25"/>
      <c r="N54" s="25"/>
    </row>
    <row r="55" spans="1:14" ht="30">
      <c r="A55" s="29" t="s">
        <v>40</v>
      </c>
      <c r="B55" s="30" t="s">
        <v>0</v>
      </c>
      <c r="C55" s="8">
        <f t="shared" si="10"/>
        <v>5569.2</v>
      </c>
      <c r="D55" s="8">
        <f t="shared" si="11"/>
        <v>3910.7</v>
      </c>
      <c r="E55" s="23">
        <f t="shared" si="12"/>
        <v>70.22013933778639</v>
      </c>
      <c r="F55" s="31">
        <v>5069.2</v>
      </c>
      <c r="G55" s="32">
        <v>3410.7</v>
      </c>
      <c r="H55" s="24">
        <f t="shared" si="13"/>
        <v>67.28280596543833</v>
      </c>
      <c r="I55" s="24">
        <v>500</v>
      </c>
      <c r="J55" s="24">
        <v>500</v>
      </c>
      <c r="K55" s="24">
        <f>J55/I55*100</f>
        <v>100</v>
      </c>
      <c r="L55" s="25"/>
      <c r="M55" s="25"/>
      <c r="N55" s="25"/>
    </row>
    <row r="56" spans="1:14" ht="15">
      <c r="A56" s="29" t="s">
        <v>41</v>
      </c>
      <c r="B56" s="30" t="s">
        <v>4</v>
      </c>
      <c r="C56" s="8">
        <f t="shared" si="10"/>
        <v>2305.3</v>
      </c>
      <c r="D56" s="8">
        <f t="shared" si="11"/>
        <v>1648.3999999999999</v>
      </c>
      <c r="E56" s="23">
        <f t="shared" si="12"/>
        <v>71.50479330239014</v>
      </c>
      <c r="F56" s="31">
        <v>731</v>
      </c>
      <c r="G56" s="31">
        <v>74.1</v>
      </c>
      <c r="H56" s="24">
        <f t="shared" si="13"/>
        <v>10.136798905608755</v>
      </c>
      <c r="I56" s="24">
        <v>1574.3</v>
      </c>
      <c r="J56" s="31">
        <v>1574.3</v>
      </c>
      <c r="K56" s="24">
        <f>J56/I56*100</f>
        <v>100</v>
      </c>
      <c r="L56" s="31"/>
      <c r="M56" s="25"/>
      <c r="N56" s="25"/>
    </row>
    <row r="57" spans="1:14" ht="15">
      <c r="A57" s="29" t="s">
        <v>42</v>
      </c>
      <c r="B57" s="30" t="s">
        <v>5</v>
      </c>
      <c r="C57" s="8">
        <f t="shared" si="10"/>
        <v>15000</v>
      </c>
      <c r="D57" s="8">
        <f t="shared" si="11"/>
        <v>6661</v>
      </c>
      <c r="E57" s="23">
        <f t="shared" si="12"/>
        <v>44.406666666666666</v>
      </c>
      <c r="F57" s="24">
        <v>15000</v>
      </c>
      <c r="G57" s="24">
        <v>6661</v>
      </c>
      <c r="H57" s="24">
        <f t="shared" si="13"/>
        <v>44.406666666666666</v>
      </c>
      <c r="I57" s="24"/>
      <c r="J57" s="31"/>
      <c r="K57" s="24"/>
      <c r="L57" s="31"/>
      <c r="M57" s="25"/>
      <c r="N57" s="25"/>
    </row>
    <row r="58" spans="1:14" ht="30">
      <c r="A58" s="29" t="s">
        <v>43</v>
      </c>
      <c r="B58" s="30" t="s">
        <v>59</v>
      </c>
      <c r="C58" s="8">
        <f>F58+I58+L58</f>
        <v>280</v>
      </c>
      <c r="D58" s="8">
        <f>G58+J58+M58</f>
        <v>0</v>
      </c>
      <c r="E58" s="23">
        <f>D58/C58*100</f>
        <v>0</v>
      </c>
      <c r="F58" s="24">
        <v>280</v>
      </c>
      <c r="G58" s="24"/>
      <c r="H58" s="24">
        <f t="shared" si="13"/>
        <v>0</v>
      </c>
      <c r="I58" s="24"/>
      <c r="J58" s="31"/>
      <c r="K58" s="24"/>
      <c r="L58" s="31"/>
      <c r="M58" s="25"/>
      <c r="N58" s="25"/>
    </row>
    <row r="59" spans="1:14" ht="30">
      <c r="A59" s="29" t="s">
        <v>44</v>
      </c>
      <c r="B59" s="30" t="s">
        <v>11</v>
      </c>
      <c r="C59" s="8">
        <f t="shared" si="10"/>
        <v>30</v>
      </c>
      <c r="D59" s="8">
        <f t="shared" si="11"/>
        <v>0</v>
      </c>
      <c r="E59" s="23">
        <f t="shared" si="12"/>
        <v>0</v>
      </c>
      <c r="F59" s="24">
        <v>30</v>
      </c>
      <c r="G59" s="24"/>
      <c r="H59" s="24">
        <f t="shared" si="13"/>
        <v>0</v>
      </c>
      <c r="I59" s="24"/>
      <c r="J59" s="24"/>
      <c r="K59" s="24"/>
      <c r="L59" s="24"/>
      <c r="M59" s="25"/>
      <c r="N59" s="25"/>
    </row>
    <row r="60" spans="1:14" ht="15">
      <c r="A60" s="29" t="s">
        <v>45</v>
      </c>
      <c r="B60" s="30" t="s">
        <v>10</v>
      </c>
      <c r="C60" s="8">
        <f t="shared" si="10"/>
        <v>137</v>
      </c>
      <c r="D60" s="8">
        <f t="shared" si="11"/>
        <v>0</v>
      </c>
      <c r="E60" s="23">
        <f t="shared" si="12"/>
        <v>0</v>
      </c>
      <c r="F60" s="31">
        <v>137</v>
      </c>
      <c r="G60" s="31"/>
      <c r="H60" s="24">
        <f t="shared" si="13"/>
        <v>0</v>
      </c>
      <c r="I60" s="24"/>
      <c r="J60" s="24"/>
      <c r="K60" s="24"/>
      <c r="L60" s="24"/>
      <c r="M60" s="25"/>
      <c r="N60" s="25"/>
    </row>
    <row r="61" spans="1:14" ht="26.25" customHeight="1">
      <c r="A61" s="29" t="s">
        <v>62</v>
      </c>
      <c r="B61" s="30" t="s">
        <v>8</v>
      </c>
      <c r="C61" s="8">
        <f t="shared" si="10"/>
        <v>70</v>
      </c>
      <c r="D61" s="8">
        <f t="shared" si="11"/>
        <v>24.2</v>
      </c>
      <c r="E61" s="23">
        <f t="shared" si="12"/>
        <v>34.57142857142857</v>
      </c>
      <c r="F61" s="31">
        <v>70</v>
      </c>
      <c r="G61" s="31">
        <v>24.2</v>
      </c>
      <c r="H61" s="24">
        <f t="shared" si="13"/>
        <v>34.57142857142857</v>
      </c>
      <c r="I61" s="24"/>
      <c r="J61" s="24"/>
      <c r="K61" s="24"/>
      <c r="L61" s="24"/>
      <c r="M61" s="25"/>
      <c r="N61" s="25"/>
    </row>
    <row r="62" spans="1:14" ht="30">
      <c r="A62" s="29" t="s">
        <v>63</v>
      </c>
      <c r="B62" s="10" t="s">
        <v>54</v>
      </c>
      <c r="C62" s="8">
        <f>F62+I62+L62</f>
        <v>700</v>
      </c>
      <c r="D62" s="8">
        <f>G62+J62+M62</f>
        <v>337.7</v>
      </c>
      <c r="E62" s="23">
        <f>D62/C62*100</f>
        <v>48.24285714285714</v>
      </c>
      <c r="F62" s="31">
        <v>700</v>
      </c>
      <c r="G62" s="31">
        <v>337.7</v>
      </c>
      <c r="H62" s="24">
        <f t="shared" si="13"/>
        <v>48.24285714285714</v>
      </c>
      <c r="I62" s="24"/>
      <c r="J62" s="24"/>
      <c r="K62" s="24"/>
      <c r="L62" s="24"/>
      <c r="M62" s="25"/>
      <c r="N62" s="25"/>
    </row>
    <row r="63" spans="1:14" s="16" customFormat="1" ht="18.75" customHeight="1">
      <c r="A63" s="33"/>
      <c r="B63" s="34" t="s">
        <v>1</v>
      </c>
      <c r="C63" s="26">
        <f>SUM(C52:C62)</f>
        <v>29390.8</v>
      </c>
      <c r="D63" s="26">
        <f>SUM(D52:D62)</f>
        <v>16075.6</v>
      </c>
      <c r="E63" s="27">
        <f>D63/C63*100</f>
        <v>54.6960273282796</v>
      </c>
      <c r="F63" s="26">
        <f>SUM(F52:F62)</f>
        <v>27316.5</v>
      </c>
      <c r="G63" s="26">
        <f>SUM(G52:G62)</f>
        <v>14001.300000000001</v>
      </c>
      <c r="H63" s="26">
        <f>G63/F63*100</f>
        <v>51.25583438581077</v>
      </c>
      <c r="I63" s="26">
        <f>SUM(I52:I61)</f>
        <v>2074.3</v>
      </c>
      <c r="J63" s="26">
        <f>SUM(J52:J61)</f>
        <v>2074.3</v>
      </c>
      <c r="K63" s="26">
        <f>J63/I63*100</f>
        <v>100</v>
      </c>
      <c r="L63" s="26">
        <f>SUM(L52:L61)</f>
        <v>0</v>
      </c>
      <c r="M63" s="26">
        <f>SUM(M52:M61)</f>
        <v>0</v>
      </c>
      <c r="N63" s="28"/>
    </row>
    <row r="64" spans="1:14" ht="21.75" customHeight="1">
      <c r="A64" s="68" t="s">
        <v>19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ht="25.5" customHeight="1">
      <c r="A65" s="29" t="s">
        <v>46</v>
      </c>
      <c r="B65" s="30" t="s">
        <v>2</v>
      </c>
      <c r="C65" s="8">
        <f aca="true" t="shared" si="14" ref="C65:D74">F65+I65+L65</f>
        <v>122</v>
      </c>
      <c r="D65" s="8">
        <f t="shared" si="14"/>
        <v>30</v>
      </c>
      <c r="E65" s="23">
        <f>D65/C65*100</f>
        <v>24.59016393442623</v>
      </c>
      <c r="F65" s="31">
        <v>122</v>
      </c>
      <c r="G65" s="31">
        <v>30</v>
      </c>
      <c r="H65" s="24">
        <f>G65/F65*100</f>
        <v>24.59016393442623</v>
      </c>
      <c r="I65" s="24"/>
      <c r="J65" s="24"/>
      <c r="K65" s="24"/>
      <c r="L65" s="24"/>
      <c r="M65" s="25"/>
      <c r="N65" s="25"/>
    </row>
    <row r="66" spans="1:14" ht="18.75" customHeight="1">
      <c r="A66" s="29" t="s">
        <v>55</v>
      </c>
      <c r="B66" s="30" t="s">
        <v>9</v>
      </c>
      <c r="C66" s="8">
        <f t="shared" si="14"/>
        <v>15</v>
      </c>
      <c r="D66" s="8">
        <f t="shared" si="14"/>
        <v>15</v>
      </c>
      <c r="E66" s="23">
        <f aca="true" t="shared" si="15" ref="E66:E76">D66/C66*100</f>
        <v>100</v>
      </c>
      <c r="F66" s="31">
        <v>15</v>
      </c>
      <c r="G66" s="31">
        <v>15</v>
      </c>
      <c r="H66" s="24">
        <f aca="true" t="shared" si="16" ref="H66:H75">G66/F66*100</f>
        <v>100</v>
      </c>
      <c r="I66" s="24"/>
      <c r="J66" s="24"/>
      <c r="K66" s="24"/>
      <c r="L66" s="24"/>
      <c r="M66" s="25"/>
      <c r="N66" s="25"/>
    </row>
    <row r="67" spans="1:14" ht="36.75" customHeight="1">
      <c r="A67" s="29" t="s">
        <v>56</v>
      </c>
      <c r="B67" s="30" t="s">
        <v>3</v>
      </c>
      <c r="C67" s="8">
        <f t="shared" si="14"/>
        <v>5173.9</v>
      </c>
      <c r="D67" s="8">
        <f t="shared" si="14"/>
        <v>1555.9</v>
      </c>
      <c r="E67" s="23">
        <f t="shared" si="15"/>
        <v>30.07209261872089</v>
      </c>
      <c r="F67" s="31">
        <v>5173.9</v>
      </c>
      <c r="G67" s="31">
        <v>1555.9</v>
      </c>
      <c r="H67" s="24">
        <f t="shared" si="16"/>
        <v>30.07209261872089</v>
      </c>
      <c r="I67" s="24"/>
      <c r="J67" s="24"/>
      <c r="K67" s="24"/>
      <c r="L67" s="24"/>
      <c r="M67" s="25"/>
      <c r="N67" s="25"/>
    </row>
    <row r="68" spans="1:14" ht="36.75" customHeight="1">
      <c r="A68" s="29" t="s">
        <v>47</v>
      </c>
      <c r="B68" s="30" t="s">
        <v>0</v>
      </c>
      <c r="C68" s="8">
        <f t="shared" si="14"/>
        <v>7226.099999999999</v>
      </c>
      <c r="D68" s="8">
        <f>G68+J68</f>
        <v>4908.1</v>
      </c>
      <c r="E68" s="23">
        <f t="shared" si="15"/>
        <v>67.92183888958083</v>
      </c>
      <c r="F68" s="31">
        <v>6657.4</v>
      </c>
      <c r="G68" s="32">
        <v>4908.1</v>
      </c>
      <c r="H68" s="24">
        <f t="shared" si="16"/>
        <v>73.72397632709468</v>
      </c>
      <c r="I68" s="24">
        <v>568.7</v>
      </c>
      <c r="J68" s="24"/>
      <c r="K68" s="24">
        <f>J68/I68*100</f>
        <v>0</v>
      </c>
      <c r="L68" s="25"/>
      <c r="M68" s="25"/>
      <c r="N68" s="25"/>
    </row>
    <row r="69" spans="1:14" ht="20.25" customHeight="1">
      <c r="A69" s="29" t="s">
        <v>48</v>
      </c>
      <c r="B69" s="30" t="s">
        <v>77</v>
      </c>
      <c r="C69" s="8">
        <f t="shared" si="14"/>
        <v>30</v>
      </c>
      <c r="D69" s="8"/>
      <c r="E69" s="23"/>
      <c r="F69" s="31">
        <v>30</v>
      </c>
      <c r="G69" s="32"/>
      <c r="H69" s="24">
        <f t="shared" si="16"/>
        <v>0</v>
      </c>
      <c r="I69" s="24"/>
      <c r="J69" s="24"/>
      <c r="K69" s="24"/>
      <c r="L69" s="25"/>
      <c r="M69" s="25"/>
      <c r="N69" s="25"/>
    </row>
    <row r="70" spans="1:14" ht="17.25" customHeight="1">
      <c r="A70" s="29" t="s">
        <v>39</v>
      </c>
      <c r="B70" s="30" t="s">
        <v>5</v>
      </c>
      <c r="C70" s="8">
        <f t="shared" si="14"/>
        <v>15015.6</v>
      </c>
      <c r="D70" s="8">
        <f t="shared" si="14"/>
        <v>7079.2</v>
      </c>
      <c r="E70" s="23">
        <f t="shared" si="15"/>
        <v>47.145635206052376</v>
      </c>
      <c r="F70" s="31">
        <v>15015.6</v>
      </c>
      <c r="G70" s="31">
        <v>7079.2</v>
      </c>
      <c r="H70" s="24">
        <f t="shared" si="16"/>
        <v>47.145635206052376</v>
      </c>
      <c r="I70" s="24"/>
      <c r="J70" s="31"/>
      <c r="K70" s="31"/>
      <c r="L70" s="24"/>
      <c r="M70" s="25"/>
      <c r="N70" s="25"/>
    </row>
    <row r="71" spans="1:14" ht="36.75" customHeight="1">
      <c r="A71" s="29" t="s">
        <v>72</v>
      </c>
      <c r="B71" s="30" t="s">
        <v>6</v>
      </c>
      <c r="C71" s="8">
        <f t="shared" si="14"/>
        <v>238.3</v>
      </c>
      <c r="D71" s="8">
        <f t="shared" si="14"/>
        <v>238.3</v>
      </c>
      <c r="E71" s="23">
        <f t="shared" si="15"/>
        <v>100</v>
      </c>
      <c r="F71" s="31">
        <v>238.3</v>
      </c>
      <c r="G71" s="31">
        <v>238.3</v>
      </c>
      <c r="H71" s="24">
        <f t="shared" si="16"/>
        <v>100</v>
      </c>
      <c r="I71" s="24"/>
      <c r="J71" s="31"/>
      <c r="K71" s="31"/>
      <c r="L71" s="24"/>
      <c r="M71" s="25"/>
      <c r="N71" s="25"/>
    </row>
    <row r="72" spans="1:14" ht="23.25" customHeight="1">
      <c r="A72" s="29" t="s">
        <v>73</v>
      </c>
      <c r="B72" s="30" t="s">
        <v>7</v>
      </c>
      <c r="C72" s="8">
        <f t="shared" si="14"/>
        <v>10</v>
      </c>
      <c r="D72" s="8">
        <f t="shared" si="14"/>
        <v>0</v>
      </c>
      <c r="E72" s="23">
        <f t="shared" si="15"/>
        <v>0</v>
      </c>
      <c r="F72" s="31">
        <v>10</v>
      </c>
      <c r="G72" s="31"/>
      <c r="H72" s="24">
        <f t="shared" si="16"/>
        <v>0</v>
      </c>
      <c r="I72" s="24"/>
      <c r="J72" s="31"/>
      <c r="K72" s="31"/>
      <c r="L72" s="24"/>
      <c r="M72" s="25"/>
      <c r="N72" s="25"/>
    </row>
    <row r="73" spans="1:14" ht="31.5" customHeight="1">
      <c r="A73" s="29" t="s">
        <v>74</v>
      </c>
      <c r="B73" s="30" t="s">
        <v>27</v>
      </c>
      <c r="C73" s="8">
        <f t="shared" si="14"/>
        <v>30</v>
      </c>
      <c r="D73" s="8">
        <f t="shared" si="14"/>
        <v>4.5</v>
      </c>
      <c r="E73" s="23">
        <f t="shared" si="15"/>
        <v>15</v>
      </c>
      <c r="F73" s="31">
        <v>30</v>
      </c>
      <c r="G73" s="31">
        <v>4.5</v>
      </c>
      <c r="H73" s="24">
        <f t="shared" si="16"/>
        <v>15</v>
      </c>
      <c r="I73" s="24"/>
      <c r="J73" s="31"/>
      <c r="K73" s="31"/>
      <c r="L73" s="24"/>
      <c r="M73" s="25"/>
      <c r="N73" s="25"/>
    </row>
    <row r="74" spans="1:14" ht="22.5" customHeight="1">
      <c r="A74" s="29" t="s">
        <v>75</v>
      </c>
      <c r="B74" s="30" t="s">
        <v>8</v>
      </c>
      <c r="C74" s="8">
        <f t="shared" si="14"/>
        <v>100</v>
      </c>
      <c r="D74" s="8">
        <f t="shared" si="14"/>
        <v>48.1</v>
      </c>
      <c r="E74" s="23">
        <f t="shared" si="15"/>
        <v>48.1</v>
      </c>
      <c r="F74" s="31">
        <v>100</v>
      </c>
      <c r="G74" s="31">
        <v>48.1</v>
      </c>
      <c r="H74" s="24">
        <f t="shared" si="16"/>
        <v>48.1</v>
      </c>
      <c r="I74" s="24"/>
      <c r="J74" s="24"/>
      <c r="K74" s="24"/>
      <c r="L74" s="24"/>
      <c r="M74" s="25"/>
      <c r="N74" s="25"/>
    </row>
    <row r="75" spans="1:14" ht="34.5" customHeight="1">
      <c r="A75" s="29" t="s">
        <v>76</v>
      </c>
      <c r="B75" s="10" t="s">
        <v>78</v>
      </c>
      <c r="C75" s="8">
        <f>F75+I75+L75</f>
        <v>1488.3</v>
      </c>
      <c r="D75" s="8">
        <f>G75+J75+M75</f>
        <v>556.9</v>
      </c>
      <c r="E75" s="23">
        <f>D75/C75*100</f>
        <v>37.418531210105485</v>
      </c>
      <c r="F75" s="31">
        <v>1488.3</v>
      </c>
      <c r="G75" s="31">
        <v>556.9</v>
      </c>
      <c r="H75" s="24">
        <f t="shared" si="16"/>
        <v>37.418531210105485</v>
      </c>
      <c r="I75" s="24"/>
      <c r="J75" s="24"/>
      <c r="K75" s="24"/>
      <c r="L75" s="24"/>
      <c r="M75" s="25"/>
      <c r="N75" s="25"/>
    </row>
    <row r="76" spans="1:14" s="16" customFormat="1" ht="22.5" customHeight="1">
      <c r="A76" s="33"/>
      <c r="B76" s="34" t="s">
        <v>1</v>
      </c>
      <c r="C76" s="26">
        <f>SUM(C65:C75)</f>
        <v>29449.199999999997</v>
      </c>
      <c r="D76" s="26">
        <f>SUM(D65:D75)</f>
        <v>14436</v>
      </c>
      <c r="E76" s="27">
        <f t="shared" si="15"/>
        <v>49.02000733466444</v>
      </c>
      <c r="F76" s="26">
        <f>SUM(F65:F75)</f>
        <v>28880.5</v>
      </c>
      <c r="G76" s="26">
        <f>SUM(G65:G75)</f>
        <v>14436</v>
      </c>
      <c r="H76" s="26">
        <f>G76/F76*100</f>
        <v>49.985284188293136</v>
      </c>
      <c r="I76" s="26">
        <f>SUM(I65:I74)</f>
        <v>568.7</v>
      </c>
      <c r="J76" s="26">
        <f>SUM(J65:J74)</f>
        <v>0</v>
      </c>
      <c r="K76" s="26">
        <v>0</v>
      </c>
      <c r="L76" s="26"/>
      <c r="M76" s="28"/>
      <c r="N76" s="28"/>
    </row>
    <row r="77" spans="1:14" ht="19.5" customHeight="1">
      <c r="A77" s="67" t="s">
        <v>20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ht="22.5" customHeight="1">
      <c r="A78" s="17">
        <v>62</v>
      </c>
      <c r="B78" s="18" t="s">
        <v>2</v>
      </c>
      <c r="C78" s="8">
        <f>F78+I78+L78</f>
        <v>20</v>
      </c>
      <c r="D78" s="8">
        <f>G78+J78+M78</f>
        <v>0</v>
      </c>
      <c r="E78" s="23">
        <f>D78/C78*100</f>
        <v>0</v>
      </c>
      <c r="F78" s="31">
        <v>20</v>
      </c>
      <c r="G78" s="31"/>
      <c r="H78" s="24">
        <f>G78/F78*100</f>
        <v>0</v>
      </c>
      <c r="I78" s="24"/>
      <c r="J78" s="24"/>
      <c r="K78" s="24"/>
      <c r="L78" s="24"/>
      <c r="M78" s="25"/>
      <c r="N78" s="25"/>
    </row>
    <row r="79" spans="1:14" ht="30" customHeight="1">
      <c r="A79" s="17">
        <v>63</v>
      </c>
      <c r="B79" s="18" t="s">
        <v>3</v>
      </c>
      <c r="C79" s="8">
        <f aca="true" t="shared" si="17" ref="C79:D87">F79+I79+L79</f>
        <v>1894.2</v>
      </c>
      <c r="D79" s="8">
        <f t="shared" si="17"/>
        <v>949.6</v>
      </c>
      <c r="E79" s="23">
        <f aca="true" t="shared" si="18" ref="E79:E90">D79/C79*100</f>
        <v>50.13198183929891</v>
      </c>
      <c r="F79" s="31">
        <v>1894.2</v>
      </c>
      <c r="G79" s="31">
        <v>949.6</v>
      </c>
      <c r="H79" s="24">
        <f aca="true" t="shared" si="19" ref="H79:H89">G79/F79*100</f>
        <v>50.13198183929891</v>
      </c>
      <c r="I79" s="24"/>
      <c r="J79" s="24"/>
      <c r="K79" s="24"/>
      <c r="L79" s="24"/>
      <c r="M79" s="25"/>
      <c r="N79" s="25"/>
    </row>
    <row r="80" spans="1:14" ht="30" customHeight="1">
      <c r="A80" s="17">
        <v>64</v>
      </c>
      <c r="B80" s="18" t="s">
        <v>0</v>
      </c>
      <c r="C80" s="8">
        <f t="shared" si="17"/>
        <v>6896.1</v>
      </c>
      <c r="D80" s="8">
        <f t="shared" si="17"/>
        <v>645.3</v>
      </c>
      <c r="E80" s="23">
        <f t="shared" si="18"/>
        <v>9.357462913820854</v>
      </c>
      <c r="F80" s="31">
        <v>6365</v>
      </c>
      <c r="G80" s="31">
        <v>585.3</v>
      </c>
      <c r="H80" s="24">
        <f t="shared" si="19"/>
        <v>9.195600942655146</v>
      </c>
      <c r="I80" s="24">
        <v>531.1</v>
      </c>
      <c r="J80" s="24">
        <v>60</v>
      </c>
      <c r="K80" s="24">
        <f>J80/I80*100</f>
        <v>11.29730747505178</v>
      </c>
      <c r="L80" s="24"/>
      <c r="M80" s="25"/>
      <c r="N80" s="25"/>
    </row>
    <row r="81" spans="1:14" ht="30" customHeight="1">
      <c r="A81" s="17">
        <v>65</v>
      </c>
      <c r="B81" s="18" t="s">
        <v>53</v>
      </c>
      <c r="C81" s="8">
        <f t="shared" si="17"/>
        <v>503.7</v>
      </c>
      <c r="D81" s="8">
        <f t="shared" si="17"/>
        <v>478.7</v>
      </c>
      <c r="E81" s="23"/>
      <c r="F81" s="31">
        <v>29.8</v>
      </c>
      <c r="G81" s="31">
        <v>4.8</v>
      </c>
      <c r="H81" s="24">
        <f t="shared" si="19"/>
        <v>16.10738255033557</v>
      </c>
      <c r="I81" s="24">
        <v>473.9</v>
      </c>
      <c r="J81" s="24">
        <v>473.9</v>
      </c>
      <c r="K81" s="24">
        <f>J81/I81*100</f>
        <v>100</v>
      </c>
      <c r="L81" s="24"/>
      <c r="M81" s="25"/>
      <c r="N81" s="25"/>
    </row>
    <row r="82" spans="1:14" ht="15.75" customHeight="1">
      <c r="A82" s="17">
        <v>66</v>
      </c>
      <c r="B82" s="18" t="s">
        <v>5</v>
      </c>
      <c r="C82" s="8">
        <f t="shared" si="17"/>
        <v>4490</v>
      </c>
      <c r="D82" s="8">
        <f t="shared" si="17"/>
        <v>2301.5</v>
      </c>
      <c r="E82" s="23">
        <f t="shared" si="18"/>
        <v>51.258351893095764</v>
      </c>
      <c r="F82" s="24">
        <v>4490</v>
      </c>
      <c r="G82" s="24">
        <v>2301.5</v>
      </c>
      <c r="H82" s="24">
        <f t="shared" si="19"/>
        <v>51.258351893095764</v>
      </c>
      <c r="I82" s="24"/>
      <c r="J82" s="24"/>
      <c r="K82" s="24"/>
      <c r="L82" s="24"/>
      <c r="M82" s="31"/>
      <c r="N82" s="24"/>
    </row>
    <row r="83" spans="1:14" ht="31.5" customHeight="1">
      <c r="A83" s="17">
        <v>67</v>
      </c>
      <c r="B83" s="18" t="s">
        <v>6</v>
      </c>
      <c r="C83" s="8">
        <f t="shared" si="17"/>
        <v>10</v>
      </c>
      <c r="D83" s="8">
        <f t="shared" si="17"/>
        <v>3</v>
      </c>
      <c r="E83" s="23">
        <f t="shared" si="18"/>
        <v>30</v>
      </c>
      <c r="F83" s="31">
        <v>10</v>
      </c>
      <c r="G83" s="31">
        <v>3</v>
      </c>
      <c r="H83" s="24">
        <f t="shared" si="19"/>
        <v>30</v>
      </c>
      <c r="I83" s="24"/>
      <c r="J83" s="24"/>
      <c r="K83" s="24"/>
      <c r="L83" s="24"/>
      <c r="M83" s="25"/>
      <c r="N83" s="25"/>
    </row>
    <row r="84" spans="1:14" ht="30.75" customHeight="1">
      <c r="A84" s="17">
        <v>68</v>
      </c>
      <c r="B84" s="18" t="s">
        <v>11</v>
      </c>
      <c r="C84" s="8">
        <f t="shared" si="17"/>
        <v>10</v>
      </c>
      <c r="D84" s="8">
        <f t="shared" si="17"/>
        <v>0</v>
      </c>
      <c r="E84" s="23"/>
      <c r="F84" s="31">
        <v>10</v>
      </c>
      <c r="G84" s="31"/>
      <c r="H84" s="24">
        <f t="shared" si="19"/>
        <v>0</v>
      </c>
      <c r="I84" s="24"/>
      <c r="J84" s="24"/>
      <c r="K84" s="24"/>
      <c r="L84" s="24"/>
      <c r="M84" s="25"/>
      <c r="N84" s="25"/>
    </row>
    <row r="85" spans="1:14" ht="17.25" customHeight="1">
      <c r="A85" s="17">
        <v>69</v>
      </c>
      <c r="B85" s="18" t="s">
        <v>10</v>
      </c>
      <c r="C85" s="8">
        <f t="shared" si="17"/>
        <v>10</v>
      </c>
      <c r="D85" s="8">
        <f t="shared" si="17"/>
        <v>6.5</v>
      </c>
      <c r="E85" s="23">
        <f t="shared" si="18"/>
        <v>65</v>
      </c>
      <c r="F85" s="31">
        <v>10</v>
      </c>
      <c r="G85" s="31">
        <v>6.5</v>
      </c>
      <c r="H85" s="24">
        <f t="shared" si="19"/>
        <v>65</v>
      </c>
      <c r="I85" s="24"/>
      <c r="J85" s="24"/>
      <c r="K85" s="24"/>
      <c r="L85" s="24"/>
      <c r="M85" s="25"/>
      <c r="N85" s="25"/>
    </row>
    <row r="86" spans="1:14" ht="17.25" customHeight="1">
      <c r="A86" s="17">
        <v>70</v>
      </c>
      <c r="B86" s="18" t="s">
        <v>79</v>
      </c>
      <c r="C86" s="8">
        <f>F86+I86+L86</f>
        <v>15</v>
      </c>
      <c r="D86" s="8">
        <f>G86+J86+M86</f>
        <v>0</v>
      </c>
      <c r="E86" s="23">
        <f>D86/C86*100</f>
        <v>0</v>
      </c>
      <c r="F86" s="31">
        <v>15</v>
      </c>
      <c r="G86" s="31"/>
      <c r="H86" s="24">
        <f t="shared" si="19"/>
        <v>0</v>
      </c>
      <c r="I86" s="24"/>
      <c r="J86" s="24"/>
      <c r="K86" s="24"/>
      <c r="L86" s="24"/>
      <c r="M86" s="25"/>
      <c r="N86" s="25"/>
    </row>
    <row r="87" spans="1:14" ht="15.75" customHeight="1">
      <c r="A87" s="17">
        <v>71</v>
      </c>
      <c r="B87" s="18" t="s">
        <v>8</v>
      </c>
      <c r="C87" s="8">
        <f t="shared" si="17"/>
        <v>50</v>
      </c>
      <c r="D87" s="8">
        <f t="shared" si="17"/>
        <v>42.8</v>
      </c>
      <c r="E87" s="23">
        <f t="shared" si="18"/>
        <v>85.6</v>
      </c>
      <c r="F87" s="31">
        <v>50</v>
      </c>
      <c r="G87" s="31">
        <v>42.8</v>
      </c>
      <c r="H87" s="24">
        <f t="shared" si="19"/>
        <v>85.6</v>
      </c>
      <c r="I87" s="24"/>
      <c r="J87" s="24"/>
      <c r="K87" s="24"/>
      <c r="L87" s="24"/>
      <c r="M87" s="25"/>
      <c r="N87" s="25"/>
    </row>
    <row r="88" spans="1:14" ht="30">
      <c r="A88" s="17">
        <v>72</v>
      </c>
      <c r="B88" s="18" t="s">
        <v>80</v>
      </c>
      <c r="C88" s="8">
        <f>F88+I88+L88</f>
        <v>20</v>
      </c>
      <c r="D88" s="8">
        <f>G88+J88+M88</f>
        <v>0</v>
      </c>
      <c r="E88" s="23">
        <f>D88/C88*100</f>
        <v>0</v>
      </c>
      <c r="F88" s="31">
        <v>20</v>
      </c>
      <c r="G88" s="31"/>
      <c r="H88" s="24">
        <f t="shared" si="19"/>
        <v>0</v>
      </c>
      <c r="I88" s="24"/>
      <c r="J88" s="24"/>
      <c r="K88" s="24"/>
      <c r="L88" s="24"/>
      <c r="M88" s="25"/>
      <c r="N88" s="25"/>
    </row>
    <row r="89" spans="1:14" ht="29.25" customHeight="1">
      <c r="A89" s="17">
        <v>73</v>
      </c>
      <c r="B89" s="10" t="s">
        <v>54</v>
      </c>
      <c r="C89" s="8">
        <f>F89+I89+L89</f>
        <v>300</v>
      </c>
      <c r="D89" s="8">
        <f>G89+J89+M89</f>
        <v>140.6</v>
      </c>
      <c r="E89" s="23">
        <f t="shared" si="18"/>
        <v>46.86666666666666</v>
      </c>
      <c r="F89" s="31">
        <v>300</v>
      </c>
      <c r="G89" s="31">
        <v>140.6</v>
      </c>
      <c r="H89" s="24">
        <f t="shared" si="19"/>
        <v>46.86666666666666</v>
      </c>
      <c r="I89" s="31"/>
      <c r="J89" s="31"/>
      <c r="K89" s="31"/>
      <c r="L89" s="31"/>
      <c r="M89" s="32"/>
      <c r="N89" s="24"/>
    </row>
    <row r="90" spans="1:14" s="16" customFormat="1" ht="27.75" customHeight="1">
      <c r="A90" s="21"/>
      <c r="B90" s="22" t="s">
        <v>1</v>
      </c>
      <c r="C90" s="26">
        <f>SUM(C78:C89)</f>
        <v>14219.000000000002</v>
      </c>
      <c r="D90" s="26">
        <f>SUM(D78:D89)</f>
        <v>4568.000000000001</v>
      </c>
      <c r="E90" s="27">
        <f t="shared" si="18"/>
        <v>32.12602855334412</v>
      </c>
      <c r="F90" s="26">
        <f>SUM(F78:F89)</f>
        <v>13214</v>
      </c>
      <c r="G90" s="26">
        <f>SUM(G78:G89)</f>
        <v>4034.1</v>
      </c>
      <c r="H90" s="26">
        <f>G90/F90*100</f>
        <v>30.528984410473743</v>
      </c>
      <c r="I90" s="26">
        <f>SUM(I79:I87)</f>
        <v>1005</v>
      </c>
      <c r="J90" s="26">
        <f>SUM(J79:J87)</f>
        <v>533.9</v>
      </c>
      <c r="K90" s="26">
        <f>J90/I90*100</f>
        <v>53.12437810945273</v>
      </c>
      <c r="L90" s="26">
        <f>SUM(L79:L87)</f>
        <v>0</v>
      </c>
      <c r="M90" s="26">
        <f>SUM(M79:M87)</f>
        <v>0</v>
      </c>
      <c r="N90" s="60"/>
    </row>
    <row r="91" spans="1:14" ht="22.5" customHeight="1">
      <c r="A91" s="67" t="s">
        <v>21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14" ht="16.5" customHeight="1">
      <c r="A92" s="17">
        <v>74</v>
      </c>
      <c r="B92" s="18" t="s">
        <v>2</v>
      </c>
      <c r="C92" s="8">
        <f aca="true" t="shared" si="20" ref="C92:D103">F92+I92+L92</f>
        <v>10</v>
      </c>
      <c r="D92" s="8">
        <f t="shared" si="20"/>
        <v>0</v>
      </c>
      <c r="E92" s="23">
        <f aca="true" t="shared" si="21" ref="E92:E103">D92/C92*100</f>
        <v>0</v>
      </c>
      <c r="F92" s="31">
        <v>10</v>
      </c>
      <c r="G92" s="31"/>
      <c r="H92" s="24">
        <f aca="true" t="shared" si="22" ref="H92:H103">G92/F92*100</f>
        <v>0</v>
      </c>
      <c r="I92" s="24"/>
      <c r="J92" s="24"/>
      <c r="K92" s="24"/>
      <c r="L92" s="24"/>
      <c r="M92" s="25"/>
      <c r="N92" s="25"/>
    </row>
    <row r="93" spans="1:14" ht="16.5" customHeight="1">
      <c r="A93" s="17">
        <v>75</v>
      </c>
      <c r="B93" s="18" t="s">
        <v>66</v>
      </c>
      <c r="C93" s="8">
        <f>F93+I93+L93</f>
        <v>10</v>
      </c>
      <c r="D93" s="8">
        <f>G93+J93+M93</f>
        <v>9.1</v>
      </c>
      <c r="E93" s="23">
        <f>D93/C93*100</f>
        <v>90.99999999999999</v>
      </c>
      <c r="F93" s="31">
        <v>10</v>
      </c>
      <c r="G93" s="31">
        <v>9.1</v>
      </c>
      <c r="H93" s="24">
        <f t="shared" si="22"/>
        <v>90.99999999999999</v>
      </c>
      <c r="I93" s="24"/>
      <c r="J93" s="24"/>
      <c r="K93" s="24"/>
      <c r="L93" s="24"/>
      <c r="M93" s="25"/>
      <c r="N93" s="25"/>
    </row>
    <row r="94" spans="1:14" ht="35.25" customHeight="1">
      <c r="A94" s="17">
        <v>76</v>
      </c>
      <c r="B94" s="18" t="s">
        <v>3</v>
      </c>
      <c r="C94" s="8">
        <f t="shared" si="20"/>
        <v>2327.4</v>
      </c>
      <c r="D94" s="8">
        <f t="shared" si="20"/>
        <v>1240.1</v>
      </c>
      <c r="E94" s="23">
        <f t="shared" si="21"/>
        <v>53.282632981008845</v>
      </c>
      <c r="F94" s="31">
        <v>2327.4</v>
      </c>
      <c r="G94" s="31">
        <v>1240.1</v>
      </c>
      <c r="H94" s="24">
        <f t="shared" si="22"/>
        <v>53.282632981008845</v>
      </c>
      <c r="I94" s="24"/>
      <c r="J94" s="24"/>
      <c r="K94" s="24"/>
      <c r="L94" s="24"/>
      <c r="M94" s="25"/>
      <c r="N94" s="25"/>
    </row>
    <row r="95" spans="1:14" ht="36.75" customHeight="1">
      <c r="A95" s="17">
        <v>77</v>
      </c>
      <c r="B95" s="18" t="s">
        <v>0</v>
      </c>
      <c r="C95" s="8">
        <f t="shared" si="20"/>
        <v>4453.2</v>
      </c>
      <c r="D95" s="8">
        <f t="shared" si="20"/>
        <v>3115.5</v>
      </c>
      <c r="E95" s="23">
        <f t="shared" si="21"/>
        <v>69.96092697386149</v>
      </c>
      <c r="F95" s="31">
        <v>4453.2</v>
      </c>
      <c r="G95" s="32">
        <v>3115.5</v>
      </c>
      <c r="H95" s="24">
        <f t="shared" si="22"/>
        <v>69.96092697386149</v>
      </c>
      <c r="I95" s="24"/>
      <c r="J95" s="24"/>
      <c r="K95" s="24"/>
      <c r="L95" s="25"/>
      <c r="M95" s="25"/>
      <c r="N95" s="25"/>
    </row>
    <row r="96" spans="1:14" ht="20.25" customHeight="1">
      <c r="A96" s="17">
        <v>78</v>
      </c>
      <c r="B96" s="18" t="s">
        <v>4</v>
      </c>
      <c r="C96" s="8">
        <f t="shared" si="20"/>
        <v>20</v>
      </c>
      <c r="D96" s="8">
        <f t="shared" si="20"/>
        <v>0</v>
      </c>
      <c r="E96" s="23">
        <f t="shared" si="21"/>
        <v>0</v>
      </c>
      <c r="F96" s="31">
        <v>20</v>
      </c>
      <c r="G96" s="31"/>
      <c r="H96" s="24">
        <f t="shared" si="22"/>
        <v>0</v>
      </c>
      <c r="I96" s="24"/>
      <c r="J96" s="31"/>
      <c r="K96" s="24"/>
      <c r="L96" s="24"/>
      <c r="M96" s="25"/>
      <c r="N96" s="25"/>
    </row>
    <row r="97" spans="1:14" ht="18.75" customHeight="1">
      <c r="A97" s="17">
        <v>79</v>
      </c>
      <c r="B97" s="18" t="s">
        <v>5</v>
      </c>
      <c r="C97" s="8">
        <f t="shared" si="20"/>
        <v>17466</v>
      </c>
      <c r="D97" s="8">
        <f t="shared" si="20"/>
        <v>8853.4</v>
      </c>
      <c r="E97" s="23">
        <f t="shared" si="21"/>
        <v>50.68933928775907</v>
      </c>
      <c r="F97" s="24">
        <v>17466</v>
      </c>
      <c r="G97" s="24">
        <v>8853.4</v>
      </c>
      <c r="H97" s="24">
        <f t="shared" si="22"/>
        <v>50.68933928775907</v>
      </c>
      <c r="I97" s="24"/>
      <c r="J97" s="31"/>
      <c r="K97" s="24"/>
      <c r="L97" s="24"/>
      <c r="M97" s="25"/>
      <c r="N97" s="25"/>
    </row>
    <row r="98" spans="1:14" ht="36.75" customHeight="1">
      <c r="A98" s="17">
        <v>80</v>
      </c>
      <c r="B98" s="18" t="s">
        <v>6</v>
      </c>
      <c r="C98" s="8">
        <f t="shared" si="20"/>
        <v>10</v>
      </c>
      <c r="D98" s="8">
        <f t="shared" si="20"/>
        <v>10</v>
      </c>
      <c r="E98" s="23">
        <v>0</v>
      </c>
      <c r="F98" s="31">
        <v>10</v>
      </c>
      <c r="G98" s="31">
        <v>10</v>
      </c>
      <c r="H98" s="24">
        <f t="shared" si="22"/>
        <v>100</v>
      </c>
      <c r="I98" s="24"/>
      <c r="J98" s="31"/>
      <c r="K98" s="24"/>
      <c r="L98" s="24"/>
      <c r="M98" s="25"/>
      <c r="N98" s="25"/>
    </row>
    <row r="99" spans="1:14" ht="17.25" customHeight="1">
      <c r="A99" s="17">
        <v>81</v>
      </c>
      <c r="B99" s="18" t="s">
        <v>7</v>
      </c>
      <c r="C99" s="8">
        <f t="shared" si="20"/>
        <v>15</v>
      </c>
      <c r="D99" s="8">
        <f t="shared" si="20"/>
        <v>0</v>
      </c>
      <c r="E99" s="23">
        <f t="shared" si="21"/>
        <v>0</v>
      </c>
      <c r="F99" s="31">
        <v>15</v>
      </c>
      <c r="G99" s="31"/>
      <c r="H99" s="24">
        <f t="shared" si="22"/>
        <v>0</v>
      </c>
      <c r="I99" s="24"/>
      <c r="J99" s="24"/>
      <c r="K99" s="24"/>
      <c r="L99" s="24"/>
      <c r="M99" s="25"/>
      <c r="N99" s="25"/>
    </row>
    <row r="100" spans="1:14" ht="18" customHeight="1">
      <c r="A100" s="17">
        <v>82</v>
      </c>
      <c r="B100" s="18" t="s">
        <v>10</v>
      </c>
      <c r="C100" s="8">
        <f>F100+I100+L100</f>
        <v>11.3</v>
      </c>
      <c r="D100" s="8">
        <f>G100+J100+M100</f>
        <v>0</v>
      </c>
      <c r="E100" s="23">
        <f t="shared" si="21"/>
        <v>0</v>
      </c>
      <c r="F100" s="31">
        <v>11.3</v>
      </c>
      <c r="G100" s="31"/>
      <c r="H100" s="24">
        <f t="shared" si="22"/>
        <v>0</v>
      </c>
      <c r="I100" s="24"/>
      <c r="J100" s="24"/>
      <c r="K100" s="24"/>
      <c r="L100" s="24"/>
      <c r="M100" s="25"/>
      <c r="N100" s="25"/>
    </row>
    <row r="101" spans="1:14" ht="33.75" customHeight="1">
      <c r="A101" s="17">
        <v>83</v>
      </c>
      <c r="B101" s="18" t="s">
        <v>49</v>
      </c>
      <c r="C101" s="8">
        <f t="shared" si="20"/>
        <v>5</v>
      </c>
      <c r="D101" s="8">
        <f t="shared" si="20"/>
        <v>5</v>
      </c>
      <c r="E101" s="23">
        <f t="shared" si="21"/>
        <v>100</v>
      </c>
      <c r="F101" s="31">
        <v>5</v>
      </c>
      <c r="G101" s="31">
        <v>5</v>
      </c>
      <c r="H101" s="24">
        <f t="shared" si="22"/>
        <v>100</v>
      </c>
      <c r="I101" s="24"/>
      <c r="J101" s="24"/>
      <c r="K101" s="24"/>
      <c r="L101" s="24"/>
      <c r="M101" s="25"/>
      <c r="N101" s="25"/>
    </row>
    <row r="102" spans="1:14" ht="15" customHeight="1">
      <c r="A102" s="17">
        <v>84</v>
      </c>
      <c r="B102" s="18" t="s">
        <v>8</v>
      </c>
      <c r="C102" s="8">
        <f t="shared" si="20"/>
        <v>65</v>
      </c>
      <c r="D102" s="8">
        <f t="shared" si="20"/>
        <v>0</v>
      </c>
      <c r="E102" s="23">
        <f t="shared" si="21"/>
        <v>0</v>
      </c>
      <c r="F102" s="31">
        <v>65</v>
      </c>
      <c r="G102" s="31"/>
      <c r="H102" s="24">
        <f t="shared" si="22"/>
        <v>0</v>
      </c>
      <c r="I102" s="24"/>
      <c r="J102" s="24"/>
      <c r="K102" s="24"/>
      <c r="L102" s="24"/>
      <c r="M102" s="25"/>
      <c r="N102" s="25"/>
    </row>
    <row r="103" spans="1:14" ht="32.25" customHeight="1">
      <c r="A103" s="17">
        <v>85</v>
      </c>
      <c r="B103" s="10" t="s">
        <v>54</v>
      </c>
      <c r="C103" s="8">
        <f t="shared" si="20"/>
        <v>900</v>
      </c>
      <c r="D103" s="8">
        <f>G103+J103+M103</f>
        <v>606.9</v>
      </c>
      <c r="E103" s="23">
        <f t="shared" si="21"/>
        <v>67.43333333333334</v>
      </c>
      <c r="F103" s="31">
        <v>900</v>
      </c>
      <c r="G103" s="31">
        <v>606.9</v>
      </c>
      <c r="H103" s="24">
        <f t="shared" si="22"/>
        <v>67.43333333333334</v>
      </c>
      <c r="I103" s="24"/>
      <c r="J103" s="24"/>
      <c r="K103" s="24"/>
      <c r="L103" s="24"/>
      <c r="M103" s="25"/>
      <c r="N103" s="25"/>
    </row>
    <row r="104" spans="1:14" s="16" customFormat="1" ht="20.25" customHeight="1">
      <c r="A104" s="21"/>
      <c r="B104" s="22" t="s">
        <v>1</v>
      </c>
      <c r="C104" s="26">
        <f>SUM(C92:C103)</f>
        <v>25292.899999999998</v>
      </c>
      <c r="D104" s="26">
        <f>SUM(D92:D103)</f>
        <v>13839.999999999998</v>
      </c>
      <c r="E104" s="27">
        <f>D104/C104*100</f>
        <v>54.718913212798846</v>
      </c>
      <c r="F104" s="26">
        <f>SUM(F92:F103)</f>
        <v>25292.899999999998</v>
      </c>
      <c r="G104" s="26">
        <f>SUM(G92:G103)</f>
        <v>13839.999999999998</v>
      </c>
      <c r="H104" s="26">
        <f>G104/F104*100</f>
        <v>54.718913212798846</v>
      </c>
      <c r="I104" s="26">
        <f>SUM(I92:I102)</f>
        <v>0</v>
      </c>
      <c r="J104" s="26">
        <f>SUM(J92:J102)</f>
        <v>0</v>
      </c>
      <c r="K104" s="26"/>
      <c r="L104" s="26">
        <f>SUM(L92:L102)</f>
        <v>0</v>
      </c>
      <c r="M104" s="26">
        <f>SUM(M92:M102)</f>
        <v>0</v>
      </c>
      <c r="N104" s="28"/>
    </row>
    <row r="105" spans="1:14" ht="18" customHeight="1">
      <c r="A105" s="67" t="s">
        <v>22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4" ht="15.75" customHeight="1">
      <c r="A106" s="17">
        <v>86</v>
      </c>
      <c r="B106" s="18" t="s">
        <v>2</v>
      </c>
      <c r="C106" s="8">
        <f aca="true" t="shared" si="23" ref="C106:D115">F106+I106+L106</f>
        <v>25</v>
      </c>
      <c r="D106" s="8">
        <f t="shared" si="23"/>
        <v>25</v>
      </c>
      <c r="E106" s="23">
        <f>D106/C106*100</f>
        <v>100</v>
      </c>
      <c r="F106" s="31">
        <v>25</v>
      </c>
      <c r="G106" s="31">
        <v>25</v>
      </c>
      <c r="H106" s="24">
        <f>G106/F106*100</f>
        <v>100</v>
      </c>
      <c r="I106" s="24"/>
      <c r="J106" s="24"/>
      <c r="K106" s="24"/>
      <c r="L106" s="24"/>
      <c r="M106" s="25"/>
      <c r="N106" s="25"/>
    </row>
    <row r="107" spans="1:14" ht="35.25" customHeight="1">
      <c r="A107" s="17">
        <v>87</v>
      </c>
      <c r="B107" s="18" t="s">
        <v>3</v>
      </c>
      <c r="C107" s="8">
        <f t="shared" si="23"/>
        <v>4375.2</v>
      </c>
      <c r="D107" s="8">
        <f t="shared" si="23"/>
        <v>911.3</v>
      </c>
      <c r="E107" s="23">
        <f aca="true" t="shared" si="24" ref="E107:E117">D107/C107*100</f>
        <v>20.828762113731944</v>
      </c>
      <c r="F107" s="31">
        <v>4375.2</v>
      </c>
      <c r="G107" s="31">
        <v>911.3</v>
      </c>
      <c r="H107" s="24">
        <f aca="true" t="shared" si="25" ref="H107:H116">G107/F107*100</f>
        <v>20.828762113731944</v>
      </c>
      <c r="I107" s="24"/>
      <c r="J107" s="24"/>
      <c r="K107" s="24"/>
      <c r="L107" s="24"/>
      <c r="M107" s="25"/>
      <c r="N107" s="25"/>
    </row>
    <row r="108" spans="1:14" ht="36.75" customHeight="1">
      <c r="A108" s="17">
        <v>88</v>
      </c>
      <c r="B108" s="18" t="s">
        <v>0</v>
      </c>
      <c r="C108" s="8">
        <f t="shared" si="23"/>
        <v>21162.7</v>
      </c>
      <c r="D108" s="8">
        <f t="shared" si="23"/>
        <v>1301.6</v>
      </c>
      <c r="E108" s="23">
        <f t="shared" si="24"/>
        <v>6.1504439414630445</v>
      </c>
      <c r="F108" s="31">
        <v>4080.9</v>
      </c>
      <c r="G108" s="32">
        <v>1089.1</v>
      </c>
      <c r="H108" s="24">
        <f t="shared" si="25"/>
        <v>26.68774044941067</v>
      </c>
      <c r="I108" s="24">
        <v>17081.8</v>
      </c>
      <c r="J108" s="24">
        <v>212.5</v>
      </c>
      <c r="K108" s="24">
        <f>J108/I108*100</f>
        <v>1.2440140968750366</v>
      </c>
      <c r="L108" s="25"/>
      <c r="M108" s="25"/>
      <c r="N108" s="25"/>
    </row>
    <row r="109" spans="1:14" ht="15">
      <c r="A109" s="17">
        <v>89</v>
      </c>
      <c r="B109" s="18" t="s">
        <v>4</v>
      </c>
      <c r="C109" s="8">
        <f t="shared" si="23"/>
        <v>70</v>
      </c>
      <c r="D109" s="8">
        <f t="shared" si="23"/>
        <v>20</v>
      </c>
      <c r="E109" s="23">
        <f t="shared" si="24"/>
        <v>28.57142857142857</v>
      </c>
      <c r="F109" s="31">
        <v>70</v>
      </c>
      <c r="G109" s="31">
        <v>20</v>
      </c>
      <c r="H109" s="24">
        <f t="shared" si="25"/>
        <v>28.57142857142857</v>
      </c>
      <c r="I109" s="24"/>
      <c r="J109" s="31"/>
      <c r="K109" s="24"/>
      <c r="L109" s="24"/>
      <c r="M109" s="25"/>
      <c r="N109" s="25"/>
    </row>
    <row r="110" spans="1:14" ht="15.75" customHeight="1">
      <c r="A110" s="17">
        <v>90</v>
      </c>
      <c r="B110" s="18" t="s">
        <v>5</v>
      </c>
      <c r="C110" s="8">
        <f t="shared" si="23"/>
        <v>11669</v>
      </c>
      <c r="D110" s="8">
        <f t="shared" si="23"/>
        <v>7497</v>
      </c>
      <c r="E110" s="23">
        <f t="shared" si="24"/>
        <v>64.24715056988603</v>
      </c>
      <c r="F110" s="24">
        <v>7972.5</v>
      </c>
      <c r="G110" s="24">
        <v>3800.5</v>
      </c>
      <c r="H110" s="24">
        <f t="shared" si="25"/>
        <v>47.67011602383192</v>
      </c>
      <c r="I110" s="24">
        <v>2955.5</v>
      </c>
      <c r="J110" s="31">
        <v>2955.5</v>
      </c>
      <c r="K110" s="24">
        <f>J110/I110*100</f>
        <v>100</v>
      </c>
      <c r="L110" s="24">
        <v>741</v>
      </c>
      <c r="M110" s="25">
        <v>741</v>
      </c>
      <c r="N110" s="24">
        <f>M110/L110*100</f>
        <v>100</v>
      </c>
    </row>
    <row r="111" spans="1:14" ht="29.25" customHeight="1">
      <c r="A111" s="17">
        <v>91</v>
      </c>
      <c r="B111" s="18" t="s">
        <v>6</v>
      </c>
      <c r="C111" s="8">
        <f t="shared" si="23"/>
        <v>15</v>
      </c>
      <c r="D111" s="8">
        <f t="shared" si="23"/>
        <v>15</v>
      </c>
      <c r="E111" s="23">
        <f t="shared" si="24"/>
        <v>100</v>
      </c>
      <c r="F111" s="31">
        <v>15</v>
      </c>
      <c r="G111" s="31">
        <v>15</v>
      </c>
      <c r="H111" s="24">
        <f t="shared" si="25"/>
        <v>100</v>
      </c>
      <c r="I111" s="24"/>
      <c r="J111" s="31"/>
      <c r="K111" s="24"/>
      <c r="L111" s="24"/>
      <c r="M111" s="25"/>
      <c r="N111" s="24"/>
    </row>
    <row r="112" spans="1:14" ht="20.25" customHeight="1">
      <c r="A112" s="17">
        <v>92</v>
      </c>
      <c r="B112" s="18" t="s">
        <v>7</v>
      </c>
      <c r="C112" s="8">
        <f t="shared" si="23"/>
        <v>10</v>
      </c>
      <c r="D112" s="8">
        <f t="shared" si="23"/>
        <v>0</v>
      </c>
      <c r="E112" s="23">
        <f t="shared" si="24"/>
        <v>0</v>
      </c>
      <c r="F112" s="31">
        <v>10</v>
      </c>
      <c r="G112" s="31"/>
      <c r="H112" s="24">
        <f t="shared" si="25"/>
        <v>0</v>
      </c>
      <c r="I112" s="24"/>
      <c r="J112" s="24"/>
      <c r="K112" s="24"/>
      <c r="L112" s="24"/>
      <c r="M112" s="25"/>
      <c r="N112" s="24"/>
    </row>
    <row r="113" spans="1:14" ht="21.75" customHeight="1">
      <c r="A113" s="17">
        <v>93</v>
      </c>
      <c r="B113" s="18" t="s">
        <v>10</v>
      </c>
      <c r="C113" s="8">
        <f t="shared" si="23"/>
        <v>30</v>
      </c>
      <c r="D113" s="8">
        <f t="shared" si="23"/>
        <v>4.5</v>
      </c>
      <c r="E113" s="23">
        <f t="shared" si="24"/>
        <v>15</v>
      </c>
      <c r="F113" s="31">
        <v>30</v>
      </c>
      <c r="G113" s="31">
        <v>4.5</v>
      </c>
      <c r="H113" s="24">
        <f t="shared" si="25"/>
        <v>15</v>
      </c>
      <c r="I113" s="24"/>
      <c r="J113" s="24"/>
      <c r="K113" s="24"/>
      <c r="L113" s="24"/>
      <c r="M113" s="25"/>
      <c r="N113" s="24"/>
    </row>
    <row r="114" spans="1:14" ht="21.75" customHeight="1">
      <c r="A114" s="17">
        <v>94</v>
      </c>
      <c r="B114" s="18" t="s">
        <v>79</v>
      </c>
      <c r="C114" s="8">
        <f>F114+I114+L114</f>
        <v>15</v>
      </c>
      <c r="D114" s="8">
        <f>G114+J114+M114</f>
        <v>0</v>
      </c>
      <c r="E114" s="23">
        <f>D114/C114*100</f>
        <v>0</v>
      </c>
      <c r="F114" s="31">
        <v>15</v>
      </c>
      <c r="G114" s="31"/>
      <c r="H114" s="24">
        <f t="shared" si="25"/>
        <v>0</v>
      </c>
      <c r="I114" s="24"/>
      <c r="J114" s="24"/>
      <c r="K114" s="24"/>
      <c r="L114" s="24"/>
      <c r="M114" s="25"/>
      <c r="N114" s="24"/>
    </row>
    <row r="115" spans="1:14" ht="19.5" customHeight="1">
      <c r="A115" s="17">
        <v>95</v>
      </c>
      <c r="B115" s="18" t="s">
        <v>8</v>
      </c>
      <c r="C115" s="8">
        <f t="shared" si="23"/>
        <v>100</v>
      </c>
      <c r="D115" s="8">
        <f t="shared" si="23"/>
        <v>38.7</v>
      </c>
      <c r="E115" s="23">
        <f t="shared" si="24"/>
        <v>38.7</v>
      </c>
      <c r="F115" s="31">
        <v>100</v>
      </c>
      <c r="G115" s="31">
        <v>38.7</v>
      </c>
      <c r="H115" s="24">
        <f t="shared" si="25"/>
        <v>38.7</v>
      </c>
      <c r="I115" s="24"/>
      <c r="J115" s="24"/>
      <c r="K115" s="24"/>
      <c r="L115" s="24"/>
      <c r="M115" s="25"/>
      <c r="N115" s="24"/>
    </row>
    <row r="116" spans="1:14" ht="33" customHeight="1">
      <c r="A116" s="17">
        <v>96</v>
      </c>
      <c r="B116" s="10" t="s">
        <v>54</v>
      </c>
      <c r="C116" s="8">
        <f>F116+I116+L116</f>
        <v>500</v>
      </c>
      <c r="D116" s="8">
        <f>G116+J116+M116</f>
        <v>294.3</v>
      </c>
      <c r="E116" s="23">
        <f>D116/C116*100</f>
        <v>58.86</v>
      </c>
      <c r="F116" s="31">
        <v>500</v>
      </c>
      <c r="G116" s="31">
        <v>294.3</v>
      </c>
      <c r="H116" s="24">
        <f t="shared" si="25"/>
        <v>58.86</v>
      </c>
      <c r="I116" s="24"/>
      <c r="J116" s="24"/>
      <c r="K116" s="24"/>
      <c r="L116" s="24"/>
      <c r="M116" s="25"/>
      <c r="N116" s="24"/>
    </row>
    <row r="117" spans="1:14" s="16" customFormat="1" ht="18.75" customHeight="1">
      <c r="A117" s="21"/>
      <c r="B117" s="22" t="s">
        <v>1</v>
      </c>
      <c r="C117" s="26">
        <f>SUM(C106:C116)</f>
        <v>37971.9</v>
      </c>
      <c r="D117" s="26">
        <f>SUM(D106:D116)</f>
        <v>10107.4</v>
      </c>
      <c r="E117" s="27">
        <f t="shared" si="24"/>
        <v>26.618104440388812</v>
      </c>
      <c r="F117" s="26">
        <f>SUM(F106:F116)</f>
        <v>17193.6</v>
      </c>
      <c r="G117" s="26">
        <f>SUM(G106:G116)</f>
        <v>6198.4</v>
      </c>
      <c r="H117" s="26">
        <f>G117/F117*100</f>
        <v>36.05062348780942</v>
      </c>
      <c r="I117" s="26">
        <f>SUM(I106:I115)</f>
        <v>20037.3</v>
      </c>
      <c r="J117" s="26">
        <f>SUM(J106:J115)</f>
        <v>3168</v>
      </c>
      <c r="K117" s="26">
        <f>J117/I117*100</f>
        <v>15.810513392522946</v>
      </c>
      <c r="L117" s="26">
        <f>SUM(L106:L115)</f>
        <v>741</v>
      </c>
      <c r="M117" s="26">
        <f>SUM(M106:M115)</f>
        <v>741</v>
      </c>
      <c r="N117" s="26">
        <f>M117/L117*100</f>
        <v>100</v>
      </c>
    </row>
    <row r="118" spans="1:14" ht="20.25" customHeight="1">
      <c r="A118" s="67" t="s">
        <v>23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</row>
    <row r="119" spans="1:14" ht="23.25" customHeight="1">
      <c r="A119" s="17">
        <v>97</v>
      </c>
      <c r="B119" s="18" t="s">
        <v>2</v>
      </c>
      <c r="C119" s="8">
        <f aca="true" t="shared" si="26" ref="C119:D129">F119+I119+L119</f>
        <v>112</v>
      </c>
      <c r="D119" s="8">
        <f t="shared" si="26"/>
        <v>30</v>
      </c>
      <c r="E119" s="23">
        <f>D119/C119*100</f>
        <v>26.785714285714285</v>
      </c>
      <c r="F119" s="31">
        <v>112</v>
      </c>
      <c r="G119" s="31">
        <v>30</v>
      </c>
      <c r="H119" s="24">
        <f>G119/F119*100</f>
        <v>26.785714285714285</v>
      </c>
      <c r="I119" s="24"/>
      <c r="J119" s="24"/>
      <c r="K119" s="24"/>
      <c r="L119" s="24"/>
      <c r="M119" s="25"/>
      <c r="N119" s="25"/>
    </row>
    <row r="120" spans="1:14" ht="23.25" customHeight="1">
      <c r="A120" s="17">
        <v>98</v>
      </c>
      <c r="B120" s="18" t="s">
        <v>66</v>
      </c>
      <c r="C120" s="8">
        <f>F120+I120+L120</f>
        <v>12</v>
      </c>
      <c r="D120" s="8">
        <f>G120+J120+M120</f>
        <v>0</v>
      </c>
      <c r="E120" s="23">
        <f>D120/C120*100</f>
        <v>0</v>
      </c>
      <c r="F120" s="31">
        <v>12</v>
      </c>
      <c r="G120" s="31"/>
      <c r="H120" s="24">
        <f>G120/F120*100</f>
        <v>0</v>
      </c>
      <c r="I120" s="24"/>
      <c r="J120" s="24"/>
      <c r="K120" s="24"/>
      <c r="L120" s="24"/>
      <c r="M120" s="25"/>
      <c r="N120" s="25"/>
    </row>
    <row r="121" spans="1:14" ht="36" customHeight="1">
      <c r="A121" s="17">
        <v>99</v>
      </c>
      <c r="B121" s="18" t="s">
        <v>3</v>
      </c>
      <c r="C121" s="8">
        <f t="shared" si="26"/>
        <v>3854</v>
      </c>
      <c r="D121" s="8">
        <f t="shared" si="26"/>
        <v>1786.3</v>
      </c>
      <c r="E121" s="23">
        <f aca="true" t="shared" si="27" ref="E121:E129">D121/C121*100</f>
        <v>46.349247535028546</v>
      </c>
      <c r="F121" s="31">
        <v>3854</v>
      </c>
      <c r="G121" s="31">
        <v>1786.3</v>
      </c>
      <c r="H121" s="24">
        <f aca="true" t="shared" si="28" ref="H121:H131">G121/F121*100</f>
        <v>46.349247535028546</v>
      </c>
      <c r="I121" s="31"/>
      <c r="J121" s="31"/>
      <c r="K121" s="24"/>
      <c r="L121" s="24"/>
      <c r="M121" s="25"/>
      <c r="N121" s="25"/>
    </row>
    <row r="122" spans="1:14" ht="29.25" customHeight="1">
      <c r="A122" s="17">
        <v>100</v>
      </c>
      <c r="B122" s="18" t="s">
        <v>0</v>
      </c>
      <c r="C122" s="8">
        <f t="shared" si="26"/>
        <v>1844.5</v>
      </c>
      <c r="D122" s="8">
        <f t="shared" si="26"/>
        <v>833.9</v>
      </c>
      <c r="E122" s="23">
        <f t="shared" si="27"/>
        <v>45.21008403361345</v>
      </c>
      <c r="F122" s="31">
        <v>1844.5</v>
      </c>
      <c r="G122" s="32">
        <v>833.9</v>
      </c>
      <c r="H122" s="24">
        <f t="shared" si="28"/>
        <v>45.21008403361345</v>
      </c>
      <c r="I122" s="24"/>
      <c r="J122" s="24"/>
      <c r="K122" s="24"/>
      <c r="L122" s="25"/>
      <c r="M122" s="25"/>
      <c r="N122" s="25"/>
    </row>
    <row r="123" spans="1:14" ht="21" customHeight="1">
      <c r="A123" s="17">
        <v>101</v>
      </c>
      <c r="B123" s="18" t="s">
        <v>4</v>
      </c>
      <c r="C123" s="8">
        <f t="shared" si="26"/>
        <v>80</v>
      </c>
      <c r="D123" s="8">
        <f t="shared" si="26"/>
        <v>2.8</v>
      </c>
      <c r="E123" s="23">
        <f t="shared" si="27"/>
        <v>3.4999999999999996</v>
      </c>
      <c r="F123" s="31">
        <v>80</v>
      </c>
      <c r="G123" s="31">
        <v>2.8</v>
      </c>
      <c r="H123" s="24">
        <f t="shared" si="28"/>
        <v>3.4999999999999996</v>
      </c>
      <c r="I123" s="31"/>
      <c r="J123" s="31"/>
      <c r="K123" s="24"/>
      <c r="L123" s="24"/>
      <c r="M123" s="25"/>
      <c r="N123" s="25"/>
    </row>
    <row r="124" spans="1:14" ht="15" customHeight="1">
      <c r="A124" s="17">
        <v>102</v>
      </c>
      <c r="B124" s="18" t="s">
        <v>5</v>
      </c>
      <c r="C124" s="8">
        <f t="shared" si="26"/>
        <v>9795.3</v>
      </c>
      <c r="D124" s="8">
        <f t="shared" si="26"/>
        <v>4511.9</v>
      </c>
      <c r="E124" s="23">
        <f t="shared" si="27"/>
        <v>46.06188682327239</v>
      </c>
      <c r="F124" s="24">
        <v>9795.3</v>
      </c>
      <c r="G124" s="24">
        <v>4511.9</v>
      </c>
      <c r="H124" s="24">
        <f t="shared" si="28"/>
        <v>46.06188682327239</v>
      </c>
      <c r="I124" s="31"/>
      <c r="J124" s="31"/>
      <c r="K124" s="24"/>
      <c r="L124" s="24"/>
      <c r="M124" s="25"/>
      <c r="N124" s="25"/>
    </row>
    <row r="125" spans="1:14" ht="33" customHeight="1">
      <c r="A125" s="17">
        <v>103</v>
      </c>
      <c r="B125" s="18" t="s">
        <v>59</v>
      </c>
      <c r="C125" s="8">
        <f>F125+I125+L125</f>
        <v>110</v>
      </c>
      <c r="D125" s="8">
        <f>G125+J125+M125</f>
        <v>0</v>
      </c>
      <c r="E125" s="23">
        <f>D125/C125*100</f>
        <v>0</v>
      </c>
      <c r="F125" s="24">
        <v>110</v>
      </c>
      <c r="G125" s="24"/>
      <c r="H125" s="24">
        <f t="shared" si="28"/>
        <v>0</v>
      </c>
      <c r="I125" s="31"/>
      <c r="J125" s="31"/>
      <c r="K125" s="24"/>
      <c r="L125" s="24"/>
      <c r="M125" s="25"/>
      <c r="N125" s="25"/>
    </row>
    <row r="126" spans="1:14" ht="15" customHeight="1">
      <c r="A126" s="17">
        <v>104</v>
      </c>
      <c r="B126" s="18" t="s">
        <v>7</v>
      </c>
      <c r="C126" s="8">
        <f t="shared" si="26"/>
        <v>5</v>
      </c>
      <c r="D126" s="8">
        <f t="shared" si="26"/>
        <v>0</v>
      </c>
      <c r="E126" s="23">
        <f t="shared" si="27"/>
        <v>0</v>
      </c>
      <c r="F126" s="24">
        <v>5</v>
      </c>
      <c r="G126" s="24"/>
      <c r="H126" s="24">
        <f t="shared" si="28"/>
        <v>0</v>
      </c>
      <c r="I126" s="31"/>
      <c r="J126" s="31"/>
      <c r="K126" s="24"/>
      <c r="L126" s="24"/>
      <c r="M126" s="25"/>
      <c r="N126" s="25"/>
    </row>
    <row r="127" spans="1:14" ht="33" customHeight="1">
      <c r="A127" s="17">
        <v>105</v>
      </c>
      <c r="B127" s="61" t="s">
        <v>60</v>
      </c>
      <c r="C127" s="8">
        <f>F127+I127+L127</f>
        <v>33</v>
      </c>
      <c r="D127" s="8">
        <f>G127+J127+M127</f>
        <v>0</v>
      </c>
      <c r="E127" s="23">
        <f>D127/C127*100</f>
        <v>0</v>
      </c>
      <c r="F127" s="24">
        <v>33</v>
      </c>
      <c r="G127" s="24"/>
      <c r="H127" s="24">
        <f t="shared" si="28"/>
        <v>0</v>
      </c>
      <c r="I127" s="31"/>
      <c r="J127" s="31"/>
      <c r="K127" s="24"/>
      <c r="L127" s="24"/>
      <c r="M127" s="25"/>
      <c r="N127" s="25"/>
    </row>
    <row r="128" spans="1:14" ht="36.75" customHeight="1">
      <c r="A128" s="17">
        <v>106</v>
      </c>
      <c r="B128" s="18" t="s">
        <v>49</v>
      </c>
      <c r="C128" s="8">
        <f t="shared" si="26"/>
        <v>10</v>
      </c>
      <c r="D128" s="8">
        <f t="shared" si="26"/>
        <v>0</v>
      </c>
      <c r="E128" s="23">
        <f t="shared" si="27"/>
        <v>0</v>
      </c>
      <c r="F128" s="31">
        <v>10</v>
      </c>
      <c r="G128" s="31"/>
      <c r="H128" s="24">
        <f t="shared" si="28"/>
        <v>0</v>
      </c>
      <c r="I128" s="24"/>
      <c r="J128" s="24"/>
      <c r="K128" s="24"/>
      <c r="L128" s="24"/>
      <c r="M128" s="25"/>
      <c r="N128" s="25"/>
    </row>
    <row r="129" spans="1:14" ht="36.75" customHeight="1">
      <c r="A129" s="17">
        <v>107</v>
      </c>
      <c r="B129" s="18" t="s">
        <v>61</v>
      </c>
      <c r="C129" s="8">
        <f t="shared" si="26"/>
        <v>100</v>
      </c>
      <c r="D129" s="8">
        <f t="shared" si="26"/>
        <v>0</v>
      </c>
      <c r="E129" s="23">
        <f t="shared" si="27"/>
        <v>0</v>
      </c>
      <c r="F129" s="31">
        <v>100</v>
      </c>
      <c r="G129" s="31"/>
      <c r="H129" s="24">
        <f t="shared" si="28"/>
        <v>0</v>
      </c>
      <c r="I129" s="24"/>
      <c r="J129" s="24"/>
      <c r="K129" s="24"/>
      <c r="L129" s="24"/>
      <c r="M129" s="25"/>
      <c r="N129" s="25"/>
    </row>
    <row r="130" spans="1:14" ht="36.75" customHeight="1">
      <c r="A130" s="17">
        <v>108</v>
      </c>
      <c r="B130" s="18" t="s">
        <v>80</v>
      </c>
      <c r="C130" s="8">
        <f>F130+I130+L130</f>
        <v>5</v>
      </c>
      <c r="D130" s="8">
        <f>G130+J130+M130</f>
        <v>0</v>
      </c>
      <c r="E130" s="23">
        <f>D130/C130*100</f>
        <v>0</v>
      </c>
      <c r="F130" s="31">
        <v>5</v>
      </c>
      <c r="G130" s="31"/>
      <c r="H130" s="24">
        <f t="shared" si="28"/>
        <v>0</v>
      </c>
      <c r="I130" s="24"/>
      <c r="J130" s="24"/>
      <c r="K130" s="24"/>
      <c r="L130" s="24"/>
      <c r="M130" s="25"/>
      <c r="N130" s="25"/>
    </row>
    <row r="131" spans="1:14" ht="36.75" customHeight="1">
      <c r="A131" s="17">
        <v>109</v>
      </c>
      <c r="B131" s="18" t="s">
        <v>54</v>
      </c>
      <c r="C131" s="8">
        <f>F131+I131+L131</f>
        <v>360.1</v>
      </c>
      <c r="D131" s="8">
        <f>G131+J131+M131</f>
        <v>243.6</v>
      </c>
      <c r="E131" s="23">
        <f>D131/C131*100</f>
        <v>67.64787559011384</v>
      </c>
      <c r="F131" s="31">
        <v>360.1</v>
      </c>
      <c r="G131" s="31">
        <v>243.6</v>
      </c>
      <c r="H131" s="24">
        <f t="shared" si="28"/>
        <v>67.64787559011384</v>
      </c>
      <c r="I131" s="24"/>
      <c r="J131" s="24"/>
      <c r="K131" s="24"/>
      <c r="L131" s="24"/>
      <c r="M131" s="25"/>
      <c r="N131" s="25"/>
    </row>
    <row r="132" spans="1:14" s="16" customFormat="1" ht="18" customHeight="1">
      <c r="A132" s="21"/>
      <c r="B132" s="22" t="s">
        <v>1</v>
      </c>
      <c r="C132" s="26">
        <f>SUM(C119:C131)</f>
        <v>16320.9</v>
      </c>
      <c r="D132" s="26">
        <f>SUM(D119:D131)</f>
        <v>7408.5</v>
      </c>
      <c r="E132" s="27">
        <f>D132/C132*100</f>
        <v>45.39271731338345</v>
      </c>
      <c r="F132" s="26">
        <f>SUM(F119:F131)</f>
        <v>16320.9</v>
      </c>
      <c r="G132" s="26">
        <f>SUM(G119:G131)</f>
        <v>7408.5</v>
      </c>
      <c r="H132" s="26">
        <f>G132/F132*100</f>
        <v>45.39271731338345</v>
      </c>
      <c r="I132" s="26">
        <f>SUM(I119:I128)</f>
        <v>0</v>
      </c>
      <c r="J132" s="26">
        <f>SUM(J119:J128)</f>
        <v>0</v>
      </c>
      <c r="K132" s="26"/>
      <c r="L132" s="26">
        <f>SUM(L119:L128)</f>
        <v>0</v>
      </c>
      <c r="M132" s="26">
        <f>SUM(M119:M128)</f>
        <v>0</v>
      </c>
      <c r="N132" s="28"/>
    </row>
    <row r="133" spans="1:14" ht="22.5" customHeight="1">
      <c r="A133" s="67" t="s">
        <v>24</v>
      </c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</row>
    <row r="134" spans="1:14" ht="23.25" customHeight="1">
      <c r="A134" s="17">
        <v>110</v>
      </c>
      <c r="B134" s="18" t="s">
        <v>2</v>
      </c>
      <c r="C134" s="8">
        <f aca="true" t="shared" si="29" ref="C134:D144">F134+I134+L134</f>
        <v>210</v>
      </c>
      <c r="D134" s="8">
        <f t="shared" si="29"/>
        <v>50</v>
      </c>
      <c r="E134" s="23">
        <f>D134/C134*100</f>
        <v>23.809523809523807</v>
      </c>
      <c r="F134" s="31">
        <v>210</v>
      </c>
      <c r="G134" s="31">
        <v>50</v>
      </c>
      <c r="H134" s="24">
        <f>G134/F134*100</f>
        <v>23.809523809523807</v>
      </c>
      <c r="I134" s="24"/>
      <c r="J134" s="24"/>
      <c r="K134" s="24"/>
      <c r="L134" s="24"/>
      <c r="M134" s="25"/>
      <c r="N134" s="25"/>
    </row>
    <row r="135" spans="1:14" ht="30" customHeight="1">
      <c r="A135" s="17">
        <v>111</v>
      </c>
      <c r="B135" s="18" t="s">
        <v>3</v>
      </c>
      <c r="C135" s="8">
        <f t="shared" si="29"/>
        <v>12849.8</v>
      </c>
      <c r="D135" s="8">
        <f t="shared" si="29"/>
        <v>5069.3</v>
      </c>
      <c r="E135" s="23">
        <f aca="true" t="shared" si="30" ref="E135:E145">D135/C135*100</f>
        <v>39.45041946178151</v>
      </c>
      <c r="F135" s="31">
        <v>12849.8</v>
      </c>
      <c r="G135" s="32">
        <v>5069.3</v>
      </c>
      <c r="H135" s="24">
        <f aca="true" t="shared" si="31" ref="H135:H144">G135/F135*100</f>
        <v>39.45041946178151</v>
      </c>
      <c r="I135" s="24"/>
      <c r="J135" s="24"/>
      <c r="K135" s="31"/>
      <c r="L135" s="25"/>
      <c r="M135" s="25"/>
      <c r="N135" s="25"/>
    </row>
    <row r="136" spans="1:14" ht="36.75" customHeight="1">
      <c r="A136" s="17">
        <v>112</v>
      </c>
      <c r="B136" s="18" t="s">
        <v>0</v>
      </c>
      <c r="C136" s="8">
        <f t="shared" si="29"/>
        <v>11067.7</v>
      </c>
      <c r="D136" s="8">
        <f t="shared" si="29"/>
        <v>2363.6</v>
      </c>
      <c r="E136" s="23">
        <f t="shared" si="30"/>
        <v>21.355837256159816</v>
      </c>
      <c r="F136" s="31">
        <v>5151.6</v>
      </c>
      <c r="G136" s="32">
        <v>2363.6</v>
      </c>
      <c r="H136" s="24">
        <f t="shared" si="31"/>
        <v>45.880891373553844</v>
      </c>
      <c r="I136" s="24">
        <v>5916.1</v>
      </c>
      <c r="J136" s="31"/>
      <c r="K136" s="31">
        <f>J136/I136*100</f>
        <v>0</v>
      </c>
      <c r="L136" s="25"/>
      <c r="M136" s="25"/>
      <c r="N136" s="25"/>
    </row>
    <row r="137" spans="1:14" ht="36.75" customHeight="1">
      <c r="A137" s="17">
        <v>113</v>
      </c>
      <c r="B137" s="18" t="s">
        <v>4</v>
      </c>
      <c r="C137" s="8">
        <f>F137+I137+L137</f>
        <v>100</v>
      </c>
      <c r="D137" s="8">
        <f>G137+J137+M137</f>
        <v>0</v>
      </c>
      <c r="E137" s="23">
        <f>D137/C137*100</f>
        <v>0</v>
      </c>
      <c r="F137" s="31">
        <v>100</v>
      </c>
      <c r="G137" s="32"/>
      <c r="H137" s="24">
        <f t="shared" si="31"/>
        <v>0</v>
      </c>
      <c r="I137" s="24"/>
      <c r="J137" s="31"/>
      <c r="K137" s="31"/>
      <c r="L137" s="25"/>
      <c r="M137" s="25"/>
      <c r="N137" s="25"/>
    </row>
    <row r="138" spans="1:14" ht="24" customHeight="1">
      <c r="A138" s="17">
        <v>114</v>
      </c>
      <c r="B138" s="18" t="s">
        <v>5</v>
      </c>
      <c r="C138" s="8">
        <f t="shared" si="29"/>
        <v>21349.6</v>
      </c>
      <c r="D138" s="8">
        <f t="shared" si="29"/>
        <v>7714.3</v>
      </c>
      <c r="E138" s="23">
        <f t="shared" si="30"/>
        <v>36.13322966238244</v>
      </c>
      <c r="F138" s="24">
        <v>17329.1</v>
      </c>
      <c r="G138" s="24">
        <v>7393.8</v>
      </c>
      <c r="H138" s="24">
        <f t="shared" si="31"/>
        <v>42.66695904576695</v>
      </c>
      <c r="I138" s="24">
        <v>3770.5</v>
      </c>
      <c r="J138" s="31">
        <v>70.5</v>
      </c>
      <c r="K138" s="31">
        <f>J138/I138*100</f>
        <v>1.869778543959687</v>
      </c>
      <c r="L138" s="24">
        <v>250</v>
      </c>
      <c r="M138" s="25">
        <v>250</v>
      </c>
      <c r="N138" s="24">
        <f>M138/L138*100</f>
        <v>100</v>
      </c>
    </row>
    <row r="139" spans="1:14" ht="30" customHeight="1">
      <c r="A139" s="17">
        <v>115</v>
      </c>
      <c r="B139" s="18" t="s">
        <v>6</v>
      </c>
      <c r="C139" s="8">
        <f t="shared" si="29"/>
        <v>250</v>
      </c>
      <c r="D139" s="8">
        <f t="shared" si="29"/>
        <v>197.8</v>
      </c>
      <c r="E139" s="23">
        <f t="shared" si="30"/>
        <v>79.12</v>
      </c>
      <c r="F139" s="31">
        <v>250</v>
      </c>
      <c r="G139" s="31">
        <v>197.8</v>
      </c>
      <c r="H139" s="24">
        <f t="shared" si="31"/>
        <v>79.12</v>
      </c>
      <c r="I139" s="24"/>
      <c r="J139" s="31"/>
      <c r="K139" s="31"/>
      <c r="L139" s="24"/>
      <c r="M139" s="25"/>
      <c r="N139" s="24"/>
    </row>
    <row r="140" spans="1:14" ht="30" customHeight="1">
      <c r="A140" s="17">
        <v>116</v>
      </c>
      <c r="B140" s="18" t="s">
        <v>7</v>
      </c>
      <c r="C140" s="8">
        <f>F140+I140+L140</f>
        <v>10</v>
      </c>
      <c r="D140" s="8">
        <f>G140+J140+M140</f>
        <v>0</v>
      </c>
      <c r="E140" s="23">
        <f>D140/C140*100</f>
        <v>0</v>
      </c>
      <c r="F140" s="31">
        <v>10</v>
      </c>
      <c r="G140" s="31"/>
      <c r="H140" s="24">
        <f t="shared" si="31"/>
        <v>0</v>
      </c>
      <c r="I140" s="24"/>
      <c r="J140" s="31"/>
      <c r="K140" s="31"/>
      <c r="L140" s="24"/>
      <c r="M140" s="25"/>
      <c r="N140" s="24"/>
    </row>
    <row r="141" spans="1:14" s="20" customFormat="1" ht="17.25" customHeight="1">
      <c r="A141" s="17">
        <v>117</v>
      </c>
      <c r="B141" s="18" t="s">
        <v>10</v>
      </c>
      <c r="C141" s="8">
        <f t="shared" si="29"/>
        <v>15</v>
      </c>
      <c r="D141" s="8">
        <f t="shared" si="29"/>
        <v>4.5</v>
      </c>
      <c r="E141" s="23">
        <f t="shared" si="30"/>
        <v>30</v>
      </c>
      <c r="F141" s="31">
        <v>15</v>
      </c>
      <c r="G141" s="31">
        <v>4.5</v>
      </c>
      <c r="H141" s="24">
        <f t="shared" si="31"/>
        <v>30</v>
      </c>
      <c r="I141" s="24"/>
      <c r="J141" s="24"/>
      <c r="K141" s="31"/>
      <c r="L141" s="24"/>
      <c r="M141" s="25"/>
      <c r="N141" s="24"/>
    </row>
    <row r="142" spans="1:14" s="20" customFormat="1" ht="22.5" customHeight="1">
      <c r="A142" s="17">
        <v>118</v>
      </c>
      <c r="B142" s="18" t="s">
        <v>15</v>
      </c>
      <c r="C142" s="8">
        <f t="shared" si="29"/>
        <v>15</v>
      </c>
      <c r="D142" s="8">
        <f t="shared" si="29"/>
        <v>5</v>
      </c>
      <c r="E142" s="23">
        <f t="shared" si="30"/>
        <v>33.33333333333333</v>
      </c>
      <c r="F142" s="31">
        <v>15</v>
      </c>
      <c r="G142" s="31">
        <v>5</v>
      </c>
      <c r="H142" s="24">
        <f t="shared" si="31"/>
        <v>33.33333333333333</v>
      </c>
      <c r="I142" s="24"/>
      <c r="J142" s="24"/>
      <c r="K142" s="31"/>
      <c r="L142" s="24"/>
      <c r="M142" s="25"/>
      <c r="N142" s="24"/>
    </row>
    <row r="143" spans="1:14" ht="30">
      <c r="A143" s="17">
        <v>119</v>
      </c>
      <c r="B143" s="18" t="s">
        <v>8</v>
      </c>
      <c r="C143" s="8">
        <f t="shared" si="29"/>
        <v>143.6</v>
      </c>
      <c r="D143" s="8">
        <f t="shared" si="29"/>
        <v>62</v>
      </c>
      <c r="E143" s="23">
        <f t="shared" si="30"/>
        <v>43.175487465181064</v>
      </c>
      <c r="F143" s="31">
        <v>143.6</v>
      </c>
      <c r="G143" s="31">
        <v>62</v>
      </c>
      <c r="H143" s="24">
        <f t="shared" si="31"/>
        <v>43.175487465181064</v>
      </c>
      <c r="I143" s="24"/>
      <c r="J143" s="24"/>
      <c r="K143" s="31"/>
      <c r="L143" s="24"/>
      <c r="M143" s="25"/>
      <c r="N143" s="24"/>
    </row>
    <row r="144" spans="1:14" s="20" customFormat="1" ht="15">
      <c r="A144" s="17">
        <v>120</v>
      </c>
      <c r="B144" s="18" t="s">
        <v>16</v>
      </c>
      <c r="C144" s="8">
        <f t="shared" si="29"/>
        <v>736</v>
      </c>
      <c r="D144" s="8">
        <f t="shared" si="29"/>
        <v>372.3</v>
      </c>
      <c r="E144" s="23">
        <f t="shared" si="30"/>
        <v>50.58423913043478</v>
      </c>
      <c r="F144" s="31">
        <v>736</v>
      </c>
      <c r="G144" s="31">
        <v>372.3</v>
      </c>
      <c r="H144" s="24">
        <f t="shared" si="31"/>
        <v>50.58423913043478</v>
      </c>
      <c r="I144" s="24"/>
      <c r="J144" s="24"/>
      <c r="K144" s="31"/>
      <c r="L144" s="24"/>
      <c r="M144" s="25"/>
      <c r="N144" s="24"/>
    </row>
    <row r="145" spans="1:14" s="16" customFormat="1" ht="21.75" customHeight="1">
      <c r="A145" s="21"/>
      <c r="B145" s="22" t="s">
        <v>1</v>
      </c>
      <c r="C145" s="26">
        <f>SUM(C134:C144)</f>
        <v>46746.7</v>
      </c>
      <c r="D145" s="26">
        <f>SUM(D134:D144)</f>
        <v>15838.8</v>
      </c>
      <c r="E145" s="27">
        <f t="shared" si="30"/>
        <v>33.88217777939405</v>
      </c>
      <c r="F145" s="26">
        <f>SUM(F134:F144)</f>
        <v>36810.1</v>
      </c>
      <c r="G145" s="26">
        <f>SUM(G134:G144)</f>
        <v>15518.3</v>
      </c>
      <c r="H145" s="26">
        <f>G145/F145*100</f>
        <v>42.15772301623739</v>
      </c>
      <c r="I145" s="26">
        <f>SUM(I134:I144)</f>
        <v>9686.6</v>
      </c>
      <c r="J145" s="26">
        <f>SUM(J134:J144)</f>
        <v>70.5</v>
      </c>
      <c r="K145" s="26">
        <v>0</v>
      </c>
      <c r="L145" s="26">
        <f>SUM(L134:L144)</f>
        <v>250</v>
      </c>
      <c r="M145" s="26">
        <f>SUM(M134:M144)</f>
        <v>250</v>
      </c>
      <c r="N145" s="26">
        <f>M145/L145*100</f>
        <v>100</v>
      </c>
    </row>
    <row r="146" spans="2:12" ht="12.75" customHeight="1">
      <c r="B146" s="35"/>
      <c r="C146" s="36"/>
      <c r="D146" s="36"/>
      <c r="E146" s="36"/>
      <c r="F146" s="35"/>
      <c r="G146" s="35"/>
      <c r="H146" s="35"/>
      <c r="I146" s="35"/>
      <c r="J146" s="35"/>
      <c r="K146" s="35"/>
      <c r="L146" s="35"/>
    </row>
    <row r="148" spans="3:14" ht="15">
      <c r="C148" s="38">
        <f>C24+C38+C50+C63+C76+C90+C104+C117+C132+C145</f>
        <v>2683906.0999999996</v>
      </c>
      <c r="D148" s="38">
        <f>D24+D38+D50+D63+D76+D90+D104+D117+D132+D145</f>
        <v>1170078.4000000001</v>
      </c>
      <c r="E148" s="38">
        <f>SUM(D148/C148*100)</f>
        <v>43.596100474603055</v>
      </c>
      <c r="F148" s="38">
        <f>F24+F38+F50+F63+F76+F90+F104+F117+F132+F145</f>
        <v>1110513.1</v>
      </c>
      <c r="G148" s="38">
        <f>G24+G38+G50+G63+G76+G90+G104+G117+G132+G145</f>
        <v>509720.2</v>
      </c>
      <c r="H148" s="38">
        <f>SUM(G148/F148*100)</f>
        <v>45.899521581510385</v>
      </c>
      <c r="I148" s="38">
        <f>I24+I38+I50+I63+I76+I90+I104+I117+I132+I145</f>
        <v>1451393.2000000002</v>
      </c>
      <c r="J148" s="38">
        <f>J24+J38+J50+J63+J76+J90+J104+J117+J132+J145</f>
        <v>597972.2999999999</v>
      </c>
      <c r="K148" s="38">
        <f>SUM(J148/I148*100)</f>
        <v>41.19988298140021</v>
      </c>
      <c r="L148" s="38">
        <f>L24+L38+L50+L63+L76+L90+L104+L117+L132+L145</f>
        <v>121999.8</v>
      </c>
      <c r="M148" s="38">
        <f>M24+M38+M50+M63+M76+M90+M104+M117+M132+M145</f>
        <v>62385.9</v>
      </c>
      <c r="N148" s="38">
        <f>SUM(M148/L148*100)</f>
        <v>51.13606743617613</v>
      </c>
    </row>
    <row r="149" spans="3:14" ht="15">
      <c r="C149" s="38">
        <f>C38+C50+C63+C76+C90+C104+C117+C132+C145</f>
        <v>440542.3000000001</v>
      </c>
      <c r="D149" s="38">
        <f>D38+D50+D63+D76+D90+D104+D117+D132+D145</f>
        <v>183335.1</v>
      </c>
      <c r="E149" s="38">
        <f>SUM(D149/C149*100)</f>
        <v>41.61577673698984</v>
      </c>
      <c r="F149" s="38">
        <f>F38+F50+F63+F76+F90+F104+F117+F132+F145</f>
        <v>403729.3</v>
      </c>
      <c r="G149" s="38">
        <f>G38+G50+G63+G76+G90+G104+G117+G132+G145</f>
        <v>174047.4</v>
      </c>
      <c r="H149" s="38">
        <f>SUM(G149/F149*100)</f>
        <v>43.10992538812516</v>
      </c>
      <c r="I149" s="38">
        <f>I38+I50+I63+I76+I90+I104+I117+I132+I145</f>
        <v>35134</v>
      </c>
      <c r="J149" s="38">
        <f>J38+J50+J63+J76+J90+J104+J117+J132+J145</f>
        <v>7608.8</v>
      </c>
      <c r="K149" s="38">
        <f>SUM(J149/I149*100)</f>
        <v>21.65651505664029</v>
      </c>
      <c r="L149" s="38">
        <f>L38+L50+L63+L76+L90+L104+L117+L132+L145</f>
        <v>1679</v>
      </c>
      <c r="M149" s="38">
        <f>M38+M50+M63+M76+M90+M104+M117+M132+M145</f>
        <v>1678.9</v>
      </c>
      <c r="N149" s="38"/>
    </row>
  </sheetData>
  <sheetProtection/>
  <mergeCells count="18">
    <mergeCell ref="A91:N91"/>
    <mergeCell ref="A105:N105"/>
    <mergeCell ref="A118:N118"/>
    <mergeCell ref="A133:N133"/>
    <mergeCell ref="A6:N6"/>
    <mergeCell ref="A25:N25"/>
    <mergeCell ref="A39:N39"/>
    <mergeCell ref="A51:N51"/>
    <mergeCell ref="A64:N64"/>
    <mergeCell ref="A77:N77"/>
    <mergeCell ref="B1:M1"/>
    <mergeCell ref="A2:A4"/>
    <mergeCell ref="B2:B4"/>
    <mergeCell ref="C2:N2"/>
    <mergeCell ref="C3:E3"/>
    <mergeCell ref="F3:H3"/>
    <mergeCell ref="I3:K3"/>
    <mergeCell ref="L3:N3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3" max="255" man="1"/>
    <brk id="90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2021-04-05T13:17:48Z</cp:lastPrinted>
  <dcterms:created xsi:type="dcterms:W3CDTF">2015-05-26T06:30:36Z</dcterms:created>
  <dcterms:modified xsi:type="dcterms:W3CDTF">2022-07-04T13:53:58Z</dcterms:modified>
  <cp:category/>
  <cp:version/>
  <cp:contentType/>
  <cp:contentStatus/>
</cp:coreProperties>
</file>