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88" activeTab="0"/>
  </bookViews>
  <sheets>
    <sheet name="на 01.07.23" sheetId="1" r:id="rId1"/>
  </sheets>
  <definedNames>
    <definedName name="_xlnm.Print_Titles" localSheetId="0">'на 01.07.23'!$2:$5</definedName>
    <definedName name="_xlnm.Print_Area" localSheetId="0">'на 01.07.23'!$A$1:$N$151</definedName>
  </definedNames>
  <calcPr fullCalcOnLoad="1"/>
</workbook>
</file>

<file path=xl/sharedStrings.xml><?xml version="1.0" encoding="utf-8"?>
<sst xmlns="http://schemas.openxmlformats.org/spreadsheetml/2006/main" count="184" uniqueCount="85">
  <si>
    <t>Муниципальная программа муниципального образования «Развитие жилищно-коммунального хозяйства»</t>
  </si>
  <si>
    <t>Итого по программам</t>
  </si>
  <si>
    <t>Муниципальная программа «Социальная поддержка граждан»</t>
  </si>
  <si>
    <t>Муниципальная программа «Комплексное и устойчивое развитие в сфере строительства, архитектуры и дорожного хозяйства»</t>
  </si>
  <si>
    <t>Муниципальная программа «Обеспечение безопасности населения»</t>
  </si>
  <si>
    <t>Муниципальная программа «Развитие культуры»</t>
  </si>
  <si>
    <t>Муниципальная программа «Развитие физической культуры и массового спорта»</t>
  </si>
  <si>
    <t>Муниципальная программа «Экономическое развитие»</t>
  </si>
  <si>
    <t>Муниципальная программа «Информационное обеспечение жителей»</t>
  </si>
  <si>
    <t>Муниципальная программа "Дети Кубани"</t>
  </si>
  <si>
    <t>Муниципальная программа  "Развитие муниципальной службы"</t>
  </si>
  <si>
    <t>Муниципальная программа муниципального образования «Экономическое развитие»</t>
  </si>
  <si>
    <t>Наименование программы</t>
  </si>
  <si>
    <t>№п/п</t>
  </si>
  <si>
    <t>Новокубанское городское поселение</t>
  </si>
  <si>
    <t>Муниципальная программа  "Молодежь Кубани"</t>
  </si>
  <si>
    <t>Муниципального программа "Информатизация администрации "</t>
  </si>
  <si>
    <t>Бесскорбненское сельское поселение</t>
  </si>
  <si>
    <t>Верхнекубанское сельское поселение</t>
  </si>
  <si>
    <t>Ковалевское сельское поселение</t>
  </si>
  <si>
    <t>Ляпинское сельское поселение</t>
  </si>
  <si>
    <t>Новосельское сельское поселение</t>
  </si>
  <si>
    <t>Прикубанское сельское поселение</t>
  </si>
  <si>
    <t>Прочноокопское сельское поселение</t>
  </si>
  <si>
    <t>Советское сельское поселение</t>
  </si>
  <si>
    <t>Муниципальная программа "Доступная среда"</t>
  </si>
  <si>
    <t>Муниципальная программа муниципального образования "Дети Кубани"</t>
  </si>
  <si>
    <t>Муниципальная программа муниципального образования "Развитие муниципальной службы"</t>
  </si>
  <si>
    <t>%</t>
  </si>
  <si>
    <t>ВСЕГО</t>
  </si>
  <si>
    <t>краевые средства</t>
  </si>
  <si>
    <t>федеральные средства</t>
  </si>
  <si>
    <t>Муниципальная программа муниципального образования "Развитие образования"</t>
  </si>
  <si>
    <t>план</t>
  </si>
  <si>
    <t>факт</t>
  </si>
  <si>
    <t>местные средства</t>
  </si>
  <si>
    <t>ИТОГО</t>
  </si>
  <si>
    <t>Муниципальная программа "Управление муниципальными финансами"</t>
  </si>
  <si>
    <t>Муниципальное образование Новокубанский район</t>
  </si>
  <si>
    <t>56</t>
  </si>
  <si>
    <t>44</t>
  </si>
  <si>
    <t>45</t>
  </si>
  <si>
    <t>46</t>
  </si>
  <si>
    <t>47</t>
  </si>
  <si>
    <t>48</t>
  </si>
  <si>
    <t>51</t>
  </si>
  <si>
    <t>54</t>
  </si>
  <si>
    <t>55</t>
  </si>
  <si>
    <t>Муниципальная программа муниципального образования «Молодежь Кубани»</t>
  </si>
  <si>
    <t>Муниципальная программа муниципального образования «Информатизация администрации муниципального образования»</t>
  </si>
  <si>
    <t>Муниципальная программа муниципального образования "Управление муниципальным имуществом и земельными ресурсами"</t>
  </si>
  <si>
    <t>Муниципальная программа муниципального образования "Формирование современной городской среды"</t>
  </si>
  <si>
    <t>Муниципальная программа муниципального образования «Обеспечение безопасности населения»</t>
  </si>
  <si>
    <t>Муниципальная программа "Материально-техническое и программное обеспечение"</t>
  </si>
  <si>
    <t>52</t>
  </si>
  <si>
    <t>53</t>
  </si>
  <si>
    <t>Муниципальная программа «Информационное обеспечение жителей Новокубанского района»</t>
  </si>
  <si>
    <t>Муниципальная программа  «Развитие сельского хозяйства и регулирование рынков сельскохозяйственной продукции, сырья и продовольствия»</t>
  </si>
  <si>
    <t>Муниципальная программа муниципального образования «Развитие физической культуры и массового спорта»</t>
  </si>
  <si>
    <t>Муниципальная программа муниципального образования «Развитие муниципальной службы»</t>
  </si>
  <si>
    <t>Муниципальная программа муниципального образования «Информационное обеспечение жителей Новокубанского района»</t>
  </si>
  <si>
    <t>49</t>
  </si>
  <si>
    <t>50</t>
  </si>
  <si>
    <t>Муниципальная программа «Управление муниципальным имуществом и земельными ресурсами»</t>
  </si>
  <si>
    <t>Муниципальная программа «Дети Кубани»</t>
  </si>
  <si>
    <t>Муниципальная программа «Развитие жилищно-коммунального хозяйства»</t>
  </si>
  <si>
    <t>Муниципальная программа  «Экономическое развитие»</t>
  </si>
  <si>
    <t>Муниципальная программа  «Развитие муниципальной службы»</t>
  </si>
  <si>
    <t>Муниципальная программа  «Молодежь Кубани»</t>
  </si>
  <si>
    <t>Муниципальная программа  «Дети Кубани»</t>
  </si>
  <si>
    <t>57</t>
  </si>
  <si>
    <t>58</t>
  </si>
  <si>
    <t>59</t>
  </si>
  <si>
    <t>60</t>
  </si>
  <si>
    <t>61</t>
  </si>
  <si>
    <t>62</t>
  </si>
  <si>
    <t>63</t>
  </si>
  <si>
    <t>64</t>
  </si>
  <si>
    <t>Муниципальная программа  «Обеспечение безопасности населения»</t>
  </si>
  <si>
    <t>Муниципальная программма «Материально-техническое и программное обеспечение»</t>
  </si>
  <si>
    <t>Муниципальная программа «Молодежь Кубани»</t>
  </si>
  <si>
    <t>Муниципальная программа  «Формирование современной городской среды»</t>
  </si>
  <si>
    <t>2023 ГОД</t>
  </si>
  <si>
    <t>43</t>
  </si>
  <si>
    <t>Анализ муниципальных программ муниципального образования Новокубанский район на 01.07.2023 года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</si>
</sst>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* _-#,##0&quot;р.&quot;;* \-#,##0&quot;р.&quot;;* _-&quot;-&quot;&quot;р.&quot;;@"/>
    <numFmt numFmtId="175" formatCode="* #,##0;* \-#,##0;* &quot;-&quot;;@"/>
    <numFmt numFmtId="176" formatCode="* _-#,##0.00&quot;р.&quot;;* \-#,##0.00&quot;р.&quot;;* _-&quot;-&quot;??&quot;р.&quot;;@"/>
    <numFmt numFmtId="177" formatCode="* #,##0.00;* \-#,##0.00;* &quot;-&quot;??;@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0000000"/>
    <numFmt numFmtId="183" formatCode="00"/>
    <numFmt numFmtId="184" formatCode="000"/>
    <numFmt numFmtId="185" formatCode="#,##0.00;[Red]\-#,##0.00;0.00"/>
    <numFmt numFmtId="186" formatCode="#,##0.000;[Red]\-#,##0.000;0.000"/>
    <numFmt numFmtId="187" formatCode="#,##0.0;[Red]\-#,##0.0;0.0"/>
    <numFmt numFmtId="188" formatCode="0,000,000"/>
    <numFmt numFmtId="189" formatCode="#,##0.0"/>
    <numFmt numFmtId="190" formatCode="0.0"/>
    <numFmt numFmtId="191" formatCode="#,##0.0_ ;[Red]\-#,##0.0\ "/>
    <numFmt numFmtId="192" formatCode="_-* #,##0.000_р_._-;\-* #,##0.000_р_._-;_-* &quot;-&quot;??_р_._-;_-@_-"/>
    <numFmt numFmtId="193" formatCode="_-* #,##0.0_р_._-;\-* #,##0.0_р_._-;_-* &quot;-&quot;??_р_._-;_-@_-"/>
    <numFmt numFmtId="194" formatCode="_-* #,##0.0_р_._-;\-* #,##0.0_р_._-;_-* &quot;-&quot;?_р_._-;_-@_-"/>
    <numFmt numFmtId="195" formatCode="#,##0.0_ ;\-#,##0.0\ "/>
    <numFmt numFmtId="196" formatCode="#,##0.0\ &quot;₽&quot;"/>
    <numFmt numFmtId="197" formatCode="00\.00\.00"/>
    <numFmt numFmtId="198" formatCode="#,##0.00_ ;[Red]\-#,##0.00\ "/>
    <numFmt numFmtId="199" formatCode="0\.00"/>
    <numFmt numFmtId="200" formatCode="000\.00\.00"/>
    <numFmt numFmtId="201" formatCode="0000000000"/>
    <numFmt numFmtId="202" formatCode="0000"/>
    <numFmt numFmtId="203" formatCode="000\.00\.000\.0"/>
    <numFmt numFmtId="204" formatCode="_-* #,##0.0\ _₽_-;\-* #,##0.0\ _₽_-;_-* &quot;-&quot;?\ _₽_-;_-@_-"/>
    <numFmt numFmtId="205" formatCode="[$-FC19]d\ mmmm\ yyyy\ &quot;г.&quot;"/>
    <numFmt numFmtId="206" formatCode="0.0%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</numFmts>
  <fonts count="44">
    <font>
      <sz val="10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33" borderId="0" xfId="56" applyFont="1" applyFill="1" applyAlignment="1">
      <alignment horizontal="center" vertical="center"/>
      <protection/>
    </xf>
    <xf numFmtId="0" fontId="4" fillId="33" borderId="0" xfId="0" applyFont="1" applyFill="1" applyAlignment="1">
      <alignment wrapText="1"/>
    </xf>
    <xf numFmtId="0" fontId="2" fillId="33" borderId="0" xfId="56" applyFont="1" applyFill="1">
      <alignment/>
      <protection/>
    </xf>
    <xf numFmtId="0" fontId="2" fillId="33" borderId="0" xfId="56" applyFont="1" applyFill="1" applyAlignment="1">
      <alignment horizontal="center" vertical="center" wrapText="1"/>
      <protection/>
    </xf>
    <xf numFmtId="0" fontId="2" fillId="13" borderId="10" xfId="56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wrapText="1"/>
    </xf>
    <xf numFmtId="189" fontId="2" fillId="13" borderId="10" xfId="0" applyNumberFormat="1" applyFont="1" applyFill="1" applyBorder="1" applyAlignment="1">
      <alignment horizontal="right"/>
    </xf>
    <xf numFmtId="189" fontId="2" fillId="33" borderId="10" xfId="0" applyNumberFormat="1" applyFont="1" applyFill="1" applyBorder="1" applyAlignment="1">
      <alignment horizontal="right"/>
    </xf>
    <xf numFmtId="182" fontId="2" fillId="33" borderId="10" xfId="56" applyNumberFormat="1" applyFont="1" applyFill="1" applyBorder="1" applyAlignment="1" applyProtection="1">
      <alignment horizontal="left" wrapText="1"/>
      <protection hidden="1"/>
    </xf>
    <xf numFmtId="189" fontId="2" fillId="33" borderId="10" xfId="56" applyNumberFormat="1" applyFont="1" applyFill="1" applyBorder="1" applyAlignment="1" applyProtection="1">
      <alignment horizontal="right" wrapText="1"/>
      <protection hidden="1"/>
    </xf>
    <xf numFmtId="189" fontId="2" fillId="0" borderId="10" xfId="0" applyNumberFormat="1" applyFont="1" applyFill="1" applyBorder="1" applyAlignment="1">
      <alignment horizontal="right"/>
    </xf>
    <xf numFmtId="0" fontId="3" fillId="13" borderId="10" xfId="0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horizontal="left"/>
    </xf>
    <xf numFmtId="189" fontId="3" fillId="13" borderId="10" xfId="0" applyNumberFormat="1" applyFont="1" applyFill="1" applyBorder="1" applyAlignment="1">
      <alignment horizontal="right"/>
    </xf>
    <xf numFmtId="0" fontId="3" fillId="13" borderId="0" xfId="56" applyFont="1" applyFill="1">
      <alignment/>
      <protection/>
    </xf>
    <xf numFmtId="0" fontId="2" fillId="33" borderId="10" xfId="56" applyFont="1" applyFill="1" applyBorder="1" applyAlignment="1">
      <alignment horizontal="center" vertical="center"/>
      <protection/>
    </xf>
    <xf numFmtId="182" fontId="2" fillId="33" borderId="10" xfId="56" applyNumberFormat="1" applyFont="1" applyFill="1" applyBorder="1" applyAlignment="1" applyProtection="1">
      <alignment wrapText="1"/>
      <protection hidden="1"/>
    </xf>
    <xf numFmtId="190" fontId="2" fillId="13" borderId="10" xfId="56" applyNumberFormat="1" applyFont="1" applyFill="1" applyBorder="1" applyAlignment="1" applyProtection="1">
      <alignment horizontal="center" wrapText="1"/>
      <protection hidden="1"/>
    </xf>
    <xf numFmtId="0" fontId="3" fillId="33" borderId="0" xfId="56" applyFont="1" applyFill="1">
      <alignment/>
      <protection/>
    </xf>
    <xf numFmtId="0" fontId="3" fillId="13" borderId="10" xfId="56" applyFont="1" applyFill="1" applyBorder="1" applyAlignment="1">
      <alignment horizontal="center" vertical="center"/>
      <protection/>
    </xf>
    <xf numFmtId="0" fontId="3" fillId="13" borderId="10" xfId="56" applyNumberFormat="1" applyFont="1" applyFill="1" applyBorder="1" applyAlignment="1" applyProtection="1">
      <alignment horizontal="center"/>
      <protection hidden="1"/>
    </xf>
    <xf numFmtId="189" fontId="2" fillId="13" borderId="10" xfId="56" applyNumberFormat="1" applyFont="1" applyFill="1" applyBorder="1" applyAlignment="1" applyProtection="1">
      <alignment wrapText="1"/>
      <protection hidden="1"/>
    </xf>
    <xf numFmtId="189" fontId="2" fillId="33" borderId="10" xfId="56" applyNumberFormat="1" applyFont="1" applyFill="1" applyBorder="1" applyAlignment="1" applyProtection="1">
      <alignment/>
      <protection hidden="1"/>
    </xf>
    <xf numFmtId="189" fontId="2" fillId="33" borderId="10" xfId="56" applyNumberFormat="1" applyFont="1" applyFill="1" applyBorder="1">
      <alignment/>
      <protection/>
    </xf>
    <xf numFmtId="189" fontId="3" fillId="13" borderId="10" xfId="56" applyNumberFormat="1" applyFont="1" applyFill="1" applyBorder="1" applyAlignment="1" applyProtection="1">
      <alignment/>
      <protection hidden="1"/>
    </xf>
    <xf numFmtId="189" fontId="3" fillId="13" borderId="10" xfId="56" applyNumberFormat="1" applyFont="1" applyFill="1" applyBorder="1" applyAlignment="1" applyProtection="1">
      <alignment wrapText="1"/>
      <protection hidden="1"/>
    </xf>
    <xf numFmtId="189" fontId="3" fillId="13" borderId="10" xfId="56" applyNumberFormat="1" applyFont="1" applyFill="1" applyBorder="1">
      <alignment/>
      <protection/>
    </xf>
    <xf numFmtId="49" fontId="2" fillId="33" borderId="10" xfId="56" applyNumberFormat="1" applyFont="1" applyFill="1" applyBorder="1" applyAlignment="1">
      <alignment horizontal="center" vertical="center"/>
      <protection/>
    </xf>
    <xf numFmtId="189" fontId="2" fillId="33" borderId="10" xfId="56" applyNumberFormat="1" applyFont="1" applyFill="1" applyBorder="1" applyAlignment="1" applyProtection="1">
      <alignment wrapText="1"/>
      <protection hidden="1"/>
    </xf>
    <xf numFmtId="189" fontId="2" fillId="0" borderId="10" xfId="56" applyNumberFormat="1" applyFont="1" applyFill="1" applyBorder="1" applyAlignment="1" applyProtection="1">
      <alignment/>
      <protection hidden="1"/>
    </xf>
    <xf numFmtId="189" fontId="2" fillId="0" borderId="10" xfId="56" applyNumberFormat="1" applyFont="1" applyFill="1" applyBorder="1">
      <alignment/>
      <protection/>
    </xf>
    <xf numFmtId="49" fontId="3" fillId="13" borderId="10" xfId="56" applyNumberFormat="1" applyFont="1" applyFill="1" applyBorder="1" applyAlignment="1">
      <alignment horizontal="center" vertical="center"/>
      <protection/>
    </xf>
    <xf numFmtId="189" fontId="3" fillId="13" borderId="10" xfId="56" applyNumberFormat="1" applyFont="1" applyFill="1" applyBorder="1" applyAlignment="1" applyProtection="1">
      <alignment horizontal="center"/>
      <protection hidden="1"/>
    </xf>
    <xf numFmtId="0" fontId="2" fillId="33" borderId="0" xfId="56" applyFont="1" applyFill="1" applyProtection="1">
      <alignment/>
      <protection hidden="1"/>
    </xf>
    <xf numFmtId="0" fontId="2" fillId="13" borderId="0" xfId="56" applyFont="1" applyFill="1" applyProtection="1">
      <alignment/>
      <protection hidden="1"/>
    </xf>
    <xf numFmtId="0" fontId="2" fillId="13" borderId="0" xfId="56" applyFont="1" applyFill="1">
      <alignment/>
      <protection/>
    </xf>
    <xf numFmtId="194" fontId="2" fillId="13" borderId="10" xfId="56" applyNumberFormat="1" applyFont="1" applyFill="1" applyBorder="1">
      <alignment/>
      <protection/>
    </xf>
    <xf numFmtId="194" fontId="2" fillId="33" borderId="10" xfId="56" applyNumberFormat="1" applyFont="1" applyFill="1" applyBorder="1" applyAlignment="1" applyProtection="1">
      <alignment horizontal="right"/>
      <protection hidden="1"/>
    </xf>
    <xf numFmtId="195" fontId="2" fillId="33" borderId="10" xfId="56" applyNumberFormat="1" applyFont="1" applyFill="1" applyBorder="1" applyAlignment="1" applyProtection="1">
      <alignment horizontal="right"/>
      <protection hidden="1"/>
    </xf>
    <xf numFmtId="187" fontId="2" fillId="33" borderId="10" xfId="56" applyNumberFormat="1" applyFont="1" applyFill="1" applyBorder="1" applyAlignment="1" applyProtection="1">
      <alignment horizontal="right"/>
      <protection hidden="1"/>
    </xf>
    <xf numFmtId="194" fontId="2" fillId="33" borderId="10" xfId="56" applyNumberFormat="1" applyFont="1" applyFill="1" applyBorder="1" applyAlignment="1">
      <alignment horizontal="right"/>
      <protection/>
    </xf>
    <xf numFmtId="187" fontId="2" fillId="33" borderId="10" xfId="56" applyNumberFormat="1" applyFont="1" applyFill="1" applyBorder="1" applyAlignment="1">
      <alignment horizontal="right"/>
      <protection/>
    </xf>
    <xf numFmtId="194" fontId="3" fillId="13" borderId="10" xfId="56" applyNumberFormat="1" applyFont="1" applyFill="1" applyBorder="1" applyAlignment="1" applyProtection="1">
      <alignment horizontal="right"/>
      <protection hidden="1"/>
    </xf>
    <xf numFmtId="195" fontId="3" fillId="13" borderId="10" xfId="56" applyNumberFormat="1" applyFont="1" applyFill="1" applyBorder="1" applyAlignment="1" applyProtection="1">
      <alignment horizontal="right"/>
      <protection hidden="1"/>
    </xf>
    <xf numFmtId="194" fontId="3" fillId="13" borderId="10" xfId="56" applyNumberFormat="1" applyFont="1" applyFill="1" applyBorder="1" applyAlignment="1">
      <alignment horizontal="right"/>
      <protection/>
    </xf>
    <xf numFmtId="190" fontId="3" fillId="13" borderId="10" xfId="56" applyNumberFormat="1" applyFont="1" applyFill="1" applyBorder="1" applyAlignment="1" applyProtection="1">
      <alignment horizontal="right" wrapText="1"/>
      <protection hidden="1"/>
    </xf>
    <xf numFmtId="189" fontId="2" fillId="0" borderId="10" xfId="56" applyNumberFormat="1" applyFont="1" applyFill="1" applyBorder="1" applyAlignment="1" applyProtection="1">
      <alignment horizontal="right" wrapText="1"/>
      <protection hidden="1"/>
    </xf>
    <xf numFmtId="0" fontId="2" fillId="33" borderId="10" xfId="56" applyFont="1" applyFill="1" applyBorder="1" applyAlignment="1">
      <alignment horizontal="center" vertical="center" wrapText="1"/>
      <protection/>
    </xf>
    <xf numFmtId="0" fontId="2" fillId="33" borderId="10" xfId="56" applyNumberFormat="1" applyFont="1" applyFill="1" applyBorder="1" applyAlignment="1" applyProtection="1">
      <alignment horizontal="center" vertical="center" wrapText="1"/>
      <protection hidden="1"/>
    </xf>
    <xf numFmtId="0" fontId="2" fillId="13" borderId="10" xfId="56" applyNumberFormat="1" applyFont="1" applyFill="1" applyBorder="1" applyAlignment="1" applyProtection="1">
      <alignment horizontal="center" vertical="center" wrapText="1"/>
      <protection hidden="1"/>
    </xf>
    <xf numFmtId="195" fontId="2" fillId="0" borderId="10" xfId="56" applyNumberFormat="1" applyFont="1" applyFill="1" applyBorder="1" applyAlignment="1" applyProtection="1">
      <alignment horizontal="right"/>
      <protection hidden="1"/>
    </xf>
    <xf numFmtId="182" fontId="2" fillId="33" borderId="10" xfId="56" applyNumberFormat="1" applyFont="1" applyFill="1" applyBorder="1" applyAlignment="1" applyProtection="1">
      <alignment vertical="top" wrapText="1"/>
      <protection hidden="1"/>
    </xf>
    <xf numFmtId="0" fontId="3" fillId="33" borderId="11" xfId="56" applyNumberFormat="1" applyFont="1" applyFill="1" applyBorder="1" applyAlignment="1" applyProtection="1">
      <alignment horizontal="center" vertical="center" wrapText="1"/>
      <protection hidden="1"/>
    </xf>
    <xf numFmtId="0" fontId="4" fillId="33" borderId="11" xfId="0" applyFont="1" applyFill="1" applyBorder="1" applyAlignment="1">
      <alignment vertical="center" wrapText="1"/>
    </xf>
    <xf numFmtId="0" fontId="2" fillId="33" borderId="10" xfId="56" applyFont="1" applyFill="1" applyBorder="1" applyAlignment="1">
      <alignment horizontal="center" vertical="center" wrapText="1"/>
      <protection/>
    </xf>
    <xf numFmtId="0" fontId="2" fillId="33" borderId="10" xfId="56" applyNumberFormat="1" applyFont="1" applyFill="1" applyBorder="1" applyAlignment="1" applyProtection="1">
      <alignment horizontal="center" vertical="center" wrapText="1"/>
      <protection hidden="1"/>
    </xf>
    <xf numFmtId="0" fontId="2" fillId="13" borderId="10" xfId="56" applyNumberFormat="1" applyFont="1" applyFill="1" applyBorder="1" applyAlignment="1" applyProtection="1">
      <alignment horizontal="center" vertical="center" wrapText="1"/>
      <protection hidden="1"/>
    </xf>
    <xf numFmtId="0" fontId="3" fillId="33" borderId="10" xfId="0" applyFont="1" applyFill="1" applyBorder="1" applyAlignment="1">
      <alignment horizontal="center"/>
    </xf>
    <xf numFmtId="189" fontId="3" fillId="33" borderId="10" xfId="0" applyNumberFormat="1" applyFont="1" applyFill="1" applyBorder="1" applyAlignment="1">
      <alignment horizontal="center"/>
    </xf>
    <xf numFmtId="189" fontId="2" fillId="0" borderId="10" xfId="56" applyNumberFormat="1" applyFont="1" applyFill="1" applyBorder="1" applyAlignment="1" applyProtection="1">
      <alignment horizontal="right"/>
      <protection hidden="1"/>
    </xf>
    <xf numFmtId="189" fontId="2" fillId="0" borderId="10" xfId="56" applyNumberFormat="1" applyFont="1" applyFill="1" applyBorder="1" applyAlignment="1">
      <alignment horizontal="right"/>
      <protection/>
    </xf>
    <xf numFmtId="189" fontId="2" fillId="33" borderId="10" xfId="56" applyNumberFormat="1" applyFont="1" applyFill="1" applyBorder="1" applyAlignment="1" applyProtection="1">
      <alignment horizontal="right"/>
      <protection hidden="1"/>
    </xf>
    <xf numFmtId="189" fontId="2" fillId="33" borderId="10" xfId="56" applyNumberFormat="1" applyFont="1" applyFill="1" applyBorder="1" applyAlignment="1">
      <alignment horizontal="right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tmp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1"/>
  <sheetViews>
    <sheetView tabSelected="1" view="pageBreakPreview" zoomScale="90" zoomScaleNormal="80" zoomScaleSheetLayoutView="90" zoomScalePageLayoutView="0" workbookViewId="0" topLeftCell="A1">
      <selection activeCell="C14" sqref="C14"/>
    </sheetView>
  </sheetViews>
  <sheetFormatPr defaultColWidth="9.125" defaultRowHeight="12.75"/>
  <cols>
    <col min="1" max="1" width="6.375" style="1" bestFit="1" customWidth="1"/>
    <col min="2" max="2" width="64.375" style="3" customWidth="1"/>
    <col min="3" max="3" width="15.50390625" style="37" bestFit="1" customWidth="1"/>
    <col min="4" max="4" width="16.50390625" style="37" customWidth="1"/>
    <col min="5" max="5" width="8.50390625" style="37" bestFit="1" customWidth="1"/>
    <col min="6" max="6" width="15.00390625" style="3" customWidth="1"/>
    <col min="7" max="7" width="17.50390625" style="3" customWidth="1"/>
    <col min="8" max="8" width="9.875" style="3" customWidth="1"/>
    <col min="9" max="9" width="14.875" style="3" bestFit="1" customWidth="1"/>
    <col min="10" max="10" width="16.50390625" style="3" customWidth="1"/>
    <col min="11" max="11" width="8.50390625" style="3" customWidth="1"/>
    <col min="12" max="12" width="14.125" style="3" customWidth="1"/>
    <col min="13" max="13" width="13.875" style="3" customWidth="1"/>
    <col min="14" max="14" width="10.125" style="3" customWidth="1"/>
    <col min="15" max="237" width="9.125" style="3" customWidth="1"/>
    <col min="238" max="16384" width="9.125" style="3" customWidth="1"/>
  </cols>
  <sheetData>
    <row r="1" spans="2:14" ht="56.25" customHeight="1">
      <c r="B1" s="54" t="s">
        <v>84</v>
      </c>
      <c r="C1" s="54"/>
      <c r="D1" s="54"/>
      <c r="E1" s="54"/>
      <c r="F1" s="54"/>
      <c r="G1" s="54"/>
      <c r="H1" s="55"/>
      <c r="I1" s="55"/>
      <c r="J1" s="55"/>
      <c r="K1" s="55"/>
      <c r="L1" s="55"/>
      <c r="M1" s="55"/>
      <c r="N1" s="2"/>
    </row>
    <row r="2" spans="1:14" s="4" customFormat="1" ht="15.75" customHeight="1">
      <c r="A2" s="56" t="s">
        <v>13</v>
      </c>
      <c r="B2" s="57" t="s">
        <v>12</v>
      </c>
      <c r="C2" s="57" t="s">
        <v>82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s="4" customFormat="1" ht="15.75" customHeight="1">
      <c r="A3" s="56"/>
      <c r="B3" s="57"/>
      <c r="C3" s="58" t="s">
        <v>29</v>
      </c>
      <c r="D3" s="58"/>
      <c r="E3" s="58"/>
      <c r="F3" s="57" t="s">
        <v>35</v>
      </c>
      <c r="G3" s="57"/>
      <c r="H3" s="57"/>
      <c r="I3" s="57" t="s">
        <v>30</v>
      </c>
      <c r="J3" s="57"/>
      <c r="K3" s="57"/>
      <c r="L3" s="57" t="s">
        <v>31</v>
      </c>
      <c r="M3" s="57"/>
      <c r="N3" s="57"/>
    </row>
    <row r="4" spans="1:14" s="4" customFormat="1" ht="13.5">
      <c r="A4" s="56"/>
      <c r="B4" s="57"/>
      <c r="C4" s="51" t="s">
        <v>33</v>
      </c>
      <c r="D4" s="51" t="s">
        <v>34</v>
      </c>
      <c r="E4" s="51" t="s">
        <v>28</v>
      </c>
      <c r="F4" s="50" t="s">
        <v>33</v>
      </c>
      <c r="G4" s="50" t="s">
        <v>34</v>
      </c>
      <c r="H4" s="50" t="s">
        <v>28</v>
      </c>
      <c r="I4" s="50" t="s">
        <v>33</v>
      </c>
      <c r="J4" s="50" t="s">
        <v>34</v>
      </c>
      <c r="K4" s="50" t="s">
        <v>28</v>
      </c>
      <c r="L4" s="50" t="s">
        <v>33</v>
      </c>
      <c r="M4" s="50" t="s">
        <v>34</v>
      </c>
      <c r="N4" s="50" t="s">
        <v>28</v>
      </c>
    </row>
    <row r="5" spans="1:14" s="4" customFormat="1" ht="13.5">
      <c r="A5" s="49">
        <v>1</v>
      </c>
      <c r="B5" s="49">
        <v>2</v>
      </c>
      <c r="C5" s="5">
        <v>3</v>
      </c>
      <c r="D5" s="5">
        <v>4</v>
      </c>
      <c r="E5" s="5">
        <v>5</v>
      </c>
      <c r="F5" s="49">
        <v>6</v>
      </c>
      <c r="G5" s="49">
        <v>7</v>
      </c>
      <c r="H5" s="49">
        <v>8</v>
      </c>
      <c r="I5" s="49">
        <v>9</v>
      </c>
      <c r="J5" s="49">
        <v>10</v>
      </c>
      <c r="K5" s="49">
        <v>11</v>
      </c>
      <c r="L5" s="49">
        <v>12</v>
      </c>
      <c r="M5" s="49">
        <v>13</v>
      </c>
      <c r="N5" s="49">
        <v>14</v>
      </c>
    </row>
    <row r="6" spans="1:14" ht="15.75" customHeight="1">
      <c r="A6" s="59" t="s">
        <v>38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</row>
    <row r="7" spans="1:14" ht="27">
      <c r="A7" s="6">
        <v>1</v>
      </c>
      <c r="B7" s="7" t="s">
        <v>32</v>
      </c>
      <c r="C7" s="8">
        <f>F7+I7+L7</f>
        <v>1506447.2</v>
      </c>
      <c r="D7" s="8">
        <f>G7+J7+M7</f>
        <v>856829.1</v>
      </c>
      <c r="E7" s="8">
        <f>D7/C7*100</f>
        <v>56.87747303722295</v>
      </c>
      <c r="F7" s="12">
        <v>454002.5</v>
      </c>
      <c r="G7" s="12">
        <v>216637.7</v>
      </c>
      <c r="H7" s="12">
        <f>G7/F7*100</f>
        <v>47.717292305659115</v>
      </c>
      <c r="I7" s="12">
        <v>967157</v>
      </c>
      <c r="J7" s="12">
        <v>579797.5</v>
      </c>
      <c r="K7" s="12">
        <f>J7/I7*100</f>
        <v>59.9486432916269</v>
      </c>
      <c r="L7" s="12">
        <v>85287.7</v>
      </c>
      <c r="M7" s="12">
        <v>60393.9</v>
      </c>
      <c r="N7" s="12">
        <f>M7/L7*100</f>
        <v>70.81196936955739</v>
      </c>
    </row>
    <row r="8" spans="1:14" ht="13.5">
      <c r="A8" s="6">
        <v>2</v>
      </c>
      <c r="B8" s="10" t="s">
        <v>2</v>
      </c>
      <c r="C8" s="8">
        <f aca="true" t="shared" si="0" ref="C8:C20">F8+I8+L8</f>
        <v>9383.6</v>
      </c>
      <c r="D8" s="8">
        <f aca="true" t="shared" si="1" ref="D8:D23">G8+J8+M8</f>
        <v>7550.8</v>
      </c>
      <c r="E8" s="8">
        <f aca="true" t="shared" si="2" ref="E8:E24">D8/C8*100</f>
        <v>80.46805064154482</v>
      </c>
      <c r="F8" s="48">
        <v>6630.3</v>
      </c>
      <c r="G8" s="48">
        <v>4797.6</v>
      </c>
      <c r="H8" s="12">
        <f aca="true" t="shared" si="3" ref="H8:H21">G8/F8*100</f>
        <v>72.35871680014479</v>
      </c>
      <c r="I8" s="12">
        <v>1525.6</v>
      </c>
      <c r="J8" s="9">
        <v>1525.5</v>
      </c>
      <c r="K8" s="9">
        <f>J8/I8*100</f>
        <v>99.99344520188778</v>
      </c>
      <c r="L8" s="9">
        <v>1227.7</v>
      </c>
      <c r="M8" s="9">
        <v>1227.7</v>
      </c>
      <c r="N8" s="9">
        <f>M8/L8*100</f>
        <v>100</v>
      </c>
    </row>
    <row r="9" spans="1:14" ht="27">
      <c r="A9" s="6">
        <v>3</v>
      </c>
      <c r="B9" s="10" t="s">
        <v>26</v>
      </c>
      <c r="C9" s="8">
        <f>F9+I9+L9</f>
        <v>210411.2</v>
      </c>
      <c r="D9" s="8">
        <f t="shared" si="1"/>
        <v>77586.8</v>
      </c>
      <c r="E9" s="8">
        <f t="shared" si="2"/>
        <v>36.873892644498014</v>
      </c>
      <c r="F9" s="48">
        <v>991</v>
      </c>
      <c r="G9" s="48">
        <v>260.8</v>
      </c>
      <c r="H9" s="12">
        <f t="shared" si="3"/>
        <v>26.316851664984863</v>
      </c>
      <c r="I9" s="12">
        <v>209420.2</v>
      </c>
      <c r="J9" s="9">
        <v>77326</v>
      </c>
      <c r="K9" s="9">
        <f>J9/I9*100</f>
        <v>36.923849752793664</v>
      </c>
      <c r="L9" s="9"/>
      <c r="M9" s="9"/>
      <c r="N9" s="9"/>
    </row>
    <row r="10" spans="1:14" ht="27">
      <c r="A10" s="6">
        <v>4</v>
      </c>
      <c r="B10" s="10" t="s">
        <v>3</v>
      </c>
      <c r="C10" s="8">
        <f>F10+I10+L10</f>
        <v>630543.5</v>
      </c>
      <c r="D10" s="8">
        <f t="shared" si="1"/>
        <v>113439.5</v>
      </c>
      <c r="E10" s="8">
        <f>D10/C10*100</f>
        <v>17.990749250448225</v>
      </c>
      <c r="F10" s="48">
        <v>44731.3</v>
      </c>
      <c r="G10" s="48">
        <v>6471</v>
      </c>
      <c r="H10" s="12">
        <f t="shared" si="3"/>
        <v>14.466380364532217</v>
      </c>
      <c r="I10" s="12">
        <v>381807.7</v>
      </c>
      <c r="J10" s="9">
        <v>4966.4</v>
      </c>
      <c r="K10" s="9">
        <f>J10/I10*100</f>
        <v>1.3007595184696379</v>
      </c>
      <c r="L10" s="9">
        <v>204004.5</v>
      </c>
      <c r="M10" s="9">
        <v>102002.1</v>
      </c>
      <c r="N10" s="9">
        <f>M10/L10*100</f>
        <v>49.99992647221018</v>
      </c>
    </row>
    <row r="11" spans="1:14" ht="27">
      <c r="A11" s="6">
        <v>5</v>
      </c>
      <c r="B11" s="10" t="s">
        <v>0</v>
      </c>
      <c r="C11" s="8">
        <f t="shared" si="0"/>
        <v>28637.4</v>
      </c>
      <c r="D11" s="8">
        <f t="shared" si="1"/>
        <v>28.9</v>
      </c>
      <c r="E11" s="8">
        <f t="shared" si="2"/>
        <v>0.10091698268697577</v>
      </c>
      <c r="F11" s="48">
        <v>4140</v>
      </c>
      <c r="G11" s="48">
        <v>28.9</v>
      </c>
      <c r="H11" s="12">
        <f t="shared" si="3"/>
        <v>0.6980676328502415</v>
      </c>
      <c r="I11" s="12">
        <v>24497.4</v>
      </c>
      <c r="J11" s="9"/>
      <c r="K11" s="9">
        <f>J11/I11*100</f>
        <v>0</v>
      </c>
      <c r="L11" s="9"/>
      <c r="M11" s="9"/>
      <c r="N11" s="9"/>
    </row>
    <row r="12" spans="1:14" ht="13.5">
      <c r="A12" s="6">
        <v>6</v>
      </c>
      <c r="B12" s="10" t="s">
        <v>4</v>
      </c>
      <c r="C12" s="8">
        <f>F12+I12+L12</f>
        <v>74108.5</v>
      </c>
      <c r="D12" s="8">
        <f t="shared" si="1"/>
        <v>41029.8</v>
      </c>
      <c r="E12" s="8">
        <f t="shared" si="2"/>
        <v>55.36449934892759</v>
      </c>
      <c r="F12" s="48">
        <v>74108.5</v>
      </c>
      <c r="G12" s="48">
        <v>41029.8</v>
      </c>
      <c r="H12" s="12">
        <f t="shared" si="3"/>
        <v>55.36449934892759</v>
      </c>
      <c r="I12" s="12"/>
      <c r="J12" s="12"/>
      <c r="K12" s="9"/>
      <c r="L12" s="9"/>
      <c r="M12" s="9"/>
      <c r="N12" s="9"/>
    </row>
    <row r="13" spans="1:14" ht="13.5">
      <c r="A13" s="6">
        <v>7</v>
      </c>
      <c r="B13" s="10" t="s">
        <v>5</v>
      </c>
      <c r="C13" s="8">
        <f>F13+I13+L13</f>
        <v>61476.9</v>
      </c>
      <c r="D13" s="8">
        <f t="shared" si="1"/>
        <v>34248.200000000004</v>
      </c>
      <c r="E13" s="8">
        <f t="shared" si="2"/>
        <v>55.70905494584145</v>
      </c>
      <c r="F13" s="48">
        <v>60984.5</v>
      </c>
      <c r="G13" s="48">
        <v>33791.4</v>
      </c>
      <c r="H13" s="12">
        <f t="shared" si="3"/>
        <v>55.409817248645155</v>
      </c>
      <c r="I13" s="12">
        <v>157.6</v>
      </c>
      <c r="J13" s="9">
        <v>122</v>
      </c>
      <c r="K13" s="9">
        <f>J13/I13*100</f>
        <v>77.41116751269035</v>
      </c>
      <c r="L13" s="9">
        <v>334.8</v>
      </c>
      <c r="M13" s="9">
        <v>334.8</v>
      </c>
      <c r="N13" s="9">
        <f>M13/L13*100</f>
        <v>100</v>
      </c>
    </row>
    <row r="14" spans="1:14" ht="27">
      <c r="A14" s="6">
        <v>8</v>
      </c>
      <c r="B14" s="10" t="s">
        <v>6</v>
      </c>
      <c r="C14" s="8">
        <f>F14+I14+L14</f>
        <v>156687.2</v>
      </c>
      <c r="D14" s="8">
        <f t="shared" si="1"/>
        <v>47562.5</v>
      </c>
      <c r="E14" s="8">
        <f t="shared" si="2"/>
        <v>30.355064102236813</v>
      </c>
      <c r="F14" s="48">
        <v>75078.9</v>
      </c>
      <c r="G14" s="48">
        <v>27307.3</v>
      </c>
      <c r="H14" s="12">
        <f t="shared" si="3"/>
        <v>36.371470546318605</v>
      </c>
      <c r="I14" s="12">
        <v>81608.3</v>
      </c>
      <c r="J14" s="12">
        <v>20255.2</v>
      </c>
      <c r="K14" s="9">
        <f>J14/I14*100</f>
        <v>24.820024433789207</v>
      </c>
      <c r="L14" s="9"/>
      <c r="M14" s="9"/>
      <c r="N14" s="9"/>
    </row>
    <row r="15" spans="1:14" ht="27">
      <c r="A15" s="6">
        <v>9</v>
      </c>
      <c r="B15" s="10" t="s">
        <v>11</v>
      </c>
      <c r="C15" s="8">
        <f t="shared" si="0"/>
        <v>5914.6</v>
      </c>
      <c r="D15" s="8">
        <f t="shared" si="1"/>
        <v>779.6</v>
      </c>
      <c r="E15" s="8">
        <f t="shared" si="2"/>
        <v>13.180942075541878</v>
      </c>
      <c r="F15" s="48">
        <v>5914.6</v>
      </c>
      <c r="G15" s="12">
        <v>779.6</v>
      </c>
      <c r="H15" s="12">
        <f t="shared" si="3"/>
        <v>13.180942075541878</v>
      </c>
      <c r="I15" s="12"/>
      <c r="J15" s="9"/>
      <c r="K15" s="9"/>
      <c r="L15" s="9"/>
      <c r="M15" s="9"/>
      <c r="N15" s="9"/>
    </row>
    <row r="16" spans="1:14" ht="27">
      <c r="A16" s="6">
        <v>10</v>
      </c>
      <c r="B16" s="10" t="s">
        <v>27</v>
      </c>
      <c r="C16" s="8">
        <f t="shared" si="0"/>
        <v>350</v>
      </c>
      <c r="D16" s="8">
        <f t="shared" si="1"/>
        <v>133.4</v>
      </c>
      <c r="E16" s="8">
        <f t="shared" si="2"/>
        <v>38.114285714285714</v>
      </c>
      <c r="F16" s="48">
        <v>350</v>
      </c>
      <c r="G16" s="12">
        <v>133.4</v>
      </c>
      <c r="H16" s="12">
        <f t="shared" si="3"/>
        <v>38.114285714285714</v>
      </c>
      <c r="I16" s="12"/>
      <c r="J16" s="9"/>
      <c r="K16" s="9"/>
      <c r="L16" s="9"/>
      <c r="M16" s="9"/>
      <c r="N16" s="9"/>
    </row>
    <row r="17" spans="1:14" ht="13.5">
      <c r="A17" s="6">
        <v>11</v>
      </c>
      <c r="B17" s="10" t="s">
        <v>15</v>
      </c>
      <c r="C17" s="8">
        <f t="shared" si="0"/>
        <v>12243.6</v>
      </c>
      <c r="D17" s="8">
        <f t="shared" si="1"/>
        <v>5484.6</v>
      </c>
      <c r="E17" s="8">
        <f t="shared" si="2"/>
        <v>44.79564833872391</v>
      </c>
      <c r="F17" s="48">
        <v>12243.6</v>
      </c>
      <c r="G17" s="12">
        <v>5484.6</v>
      </c>
      <c r="H17" s="12">
        <f t="shared" si="3"/>
        <v>44.79564833872391</v>
      </c>
      <c r="I17" s="12"/>
      <c r="J17" s="9"/>
      <c r="K17" s="9"/>
      <c r="L17" s="9"/>
      <c r="M17" s="9"/>
      <c r="N17" s="9"/>
    </row>
    <row r="18" spans="1:14" ht="33" customHeight="1">
      <c r="A18" s="6">
        <v>12</v>
      </c>
      <c r="B18" s="10" t="s">
        <v>56</v>
      </c>
      <c r="C18" s="8">
        <f t="shared" si="0"/>
        <v>5050</v>
      </c>
      <c r="D18" s="8">
        <f t="shared" si="1"/>
        <v>2198.2</v>
      </c>
      <c r="E18" s="8">
        <f t="shared" si="2"/>
        <v>43.52871287128713</v>
      </c>
      <c r="F18" s="48">
        <v>5050</v>
      </c>
      <c r="G18" s="48">
        <v>2198.2</v>
      </c>
      <c r="H18" s="12">
        <f t="shared" si="3"/>
        <v>43.52871287128713</v>
      </c>
      <c r="I18" s="12"/>
      <c r="J18" s="9"/>
      <c r="K18" s="9"/>
      <c r="L18" s="9"/>
      <c r="M18" s="9"/>
      <c r="N18" s="9"/>
    </row>
    <row r="19" spans="1:14" ht="27">
      <c r="A19" s="6">
        <v>13</v>
      </c>
      <c r="B19" s="10" t="s">
        <v>49</v>
      </c>
      <c r="C19" s="8">
        <f t="shared" si="0"/>
        <v>10146.2</v>
      </c>
      <c r="D19" s="8">
        <f t="shared" si="1"/>
        <v>4286.8</v>
      </c>
      <c r="E19" s="8">
        <f t="shared" si="2"/>
        <v>42.25030060515267</v>
      </c>
      <c r="F19" s="48">
        <v>10146.2</v>
      </c>
      <c r="G19" s="48">
        <v>4286.8</v>
      </c>
      <c r="H19" s="12">
        <f t="shared" si="3"/>
        <v>42.25030060515267</v>
      </c>
      <c r="I19" s="12"/>
      <c r="J19" s="9"/>
      <c r="K19" s="9"/>
      <c r="L19" s="9"/>
      <c r="M19" s="9"/>
      <c r="N19" s="9"/>
    </row>
    <row r="20" spans="1:14" ht="13.5">
      <c r="A20" s="6">
        <v>14</v>
      </c>
      <c r="B20" s="10" t="s">
        <v>25</v>
      </c>
      <c r="C20" s="8">
        <f t="shared" si="0"/>
        <v>86.8</v>
      </c>
      <c r="D20" s="8">
        <f t="shared" si="1"/>
        <v>46.8</v>
      </c>
      <c r="E20" s="8">
        <f>D20/C20*100</f>
        <v>53.91705069124424</v>
      </c>
      <c r="F20" s="48">
        <v>86.8</v>
      </c>
      <c r="G20" s="48">
        <v>46.8</v>
      </c>
      <c r="H20" s="12">
        <f t="shared" si="3"/>
        <v>53.91705069124424</v>
      </c>
      <c r="I20" s="12"/>
      <c r="J20" s="9"/>
      <c r="K20" s="9"/>
      <c r="L20" s="9"/>
      <c r="M20" s="9"/>
      <c r="N20" s="9"/>
    </row>
    <row r="21" spans="1:14" ht="31.5" customHeight="1">
      <c r="A21" s="6">
        <v>15</v>
      </c>
      <c r="B21" s="10" t="s">
        <v>50</v>
      </c>
      <c r="C21" s="8">
        <f>F21+I21+L21</f>
        <v>21648.3</v>
      </c>
      <c r="D21" s="8">
        <f>G21+J21+M21</f>
        <v>8081.7</v>
      </c>
      <c r="E21" s="8">
        <f t="shared" si="2"/>
        <v>37.33179972561356</v>
      </c>
      <c r="F21" s="48">
        <v>20918.5</v>
      </c>
      <c r="G21" s="48">
        <v>7778.4</v>
      </c>
      <c r="H21" s="12">
        <f t="shared" si="3"/>
        <v>37.18431053851853</v>
      </c>
      <c r="I21" s="12">
        <v>729.8</v>
      </c>
      <c r="J21" s="9">
        <v>303.3</v>
      </c>
      <c r="K21" s="9">
        <f>J21/I21*100</f>
        <v>41.55933132365032</v>
      </c>
      <c r="L21" s="9"/>
      <c r="M21" s="9"/>
      <c r="N21" s="9"/>
    </row>
    <row r="22" spans="1:14" ht="27">
      <c r="A22" s="6">
        <v>16</v>
      </c>
      <c r="B22" s="10" t="s">
        <v>37</v>
      </c>
      <c r="C22" s="8">
        <f>F22+I22+L22</f>
        <v>24374</v>
      </c>
      <c r="D22" s="8">
        <f t="shared" si="1"/>
        <v>14384.9</v>
      </c>
      <c r="E22" s="8">
        <f t="shared" si="2"/>
        <v>59.01739558545992</v>
      </c>
      <c r="F22" s="11">
        <v>24374</v>
      </c>
      <c r="G22" s="48">
        <v>14384.9</v>
      </c>
      <c r="H22" s="12">
        <f>G22/F22*100</f>
        <v>59.01739558545992</v>
      </c>
      <c r="I22" s="9"/>
      <c r="J22" s="9"/>
      <c r="K22" s="9"/>
      <c r="L22" s="9"/>
      <c r="M22" s="9"/>
      <c r="N22" s="9"/>
    </row>
    <row r="23" spans="1:14" ht="41.25">
      <c r="A23" s="6">
        <v>17</v>
      </c>
      <c r="B23" s="10" t="s">
        <v>57</v>
      </c>
      <c r="C23" s="8">
        <f>F23+I23+L23</f>
        <v>17597.4</v>
      </c>
      <c r="D23" s="8">
        <f t="shared" si="1"/>
        <v>11480.3</v>
      </c>
      <c r="E23" s="8">
        <f>D23/C23*100</f>
        <v>65.23861479536748</v>
      </c>
      <c r="F23" s="11"/>
      <c r="G23" s="48"/>
      <c r="H23" s="12"/>
      <c r="I23" s="9">
        <v>17597.4</v>
      </c>
      <c r="J23" s="11">
        <v>11480.3</v>
      </c>
      <c r="K23" s="9">
        <f>J23/I23*100</f>
        <v>65.23861479536748</v>
      </c>
      <c r="L23" s="9"/>
      <c r="M23" s="9"/>
      <c r="N23" s="9"/>
    </row>
    <row r="24" spans="1:14" s="16" customFormat="1" ht="13.5">
      <c r="A24" s="13"/>
      <c r="B24" s="14" t="s">
        <v>36</v>
      </c>
      <c r="C24" s="15">
        <f>SUM(C7:C23)</f>
        <v>2775106.4</v>
      </c>
      <c r="D24" s="15">
        <f>SUM(D7:D23)</f>
        <v>1225151.9000000001</v>
      </c>
      <c r="E24" s="15">
        <f t="shared" si="2"/>
        <v>44.147925283153114</v>
      </c>
      <c r="F24" s="15">
        <f>SUM(F7:F23)</f>
        <v>799750.7</v>
      </c>
      <c r="G24" s="15">
        <f>SUM(G7:G23)</f>
        <v>365417.2</v>
      </c>
      <c r="H24" s="15">
        <f>G24/F24*100</f>
        <v>45.69138857896593</v>
      </c>
      <c r="I24" s="15">
        <f>SUM(I7:I23)</f>
        <v>1684501</v>
      </c>
      <c r="J24" s="15">
        <f>SUM(J7:J23)</f>
        <v>695776.2000000001</v>
      </c>
      <c r="K24" s="15">
        <f>J24/I24*100</f>
        <v>41.304588124316936</v>
      </c>
      <c r="L24" s="15">
        <f>SUM(L7:L22)</f>
        <v>290854.7</v>
      </c>
      <c r="M24" s="15">
        <f>SUM(M7:M22)</f>
        <v>163958.5</v>
      </c>
      <c r="N24" s="15">
        <f>M24/L24*100</f>
        <v>56.371274041643474</v>
      </c>
    </row>
    <row r="25" spans="1:14" ht="18.75" customHeight="1">
      <c r="A25" s="59" t="s">
        <v>14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</row>
    <row r="26" spans="1:14" s="20" customFormat="1" ht="13.5">
      <c r="A26" s="17">
        <v>18</v>
      </c>
      <c r="B26" s="18" t="s">
        <v>2</v>
      </c>
      <c r="C26" s="8">
        <f aca="true" t="shared" si="4" ref="C26:D36">F26+I26+L26</f>
        <v>10566.5</v>
      </c>
      <c r="D26" s="8">
        <f t="shared" si="4"/>
        <v>9465</v>
      </c>
      <c r="E26" s="19">
        <f>D26/C26*100</f>
        <v>89.57554535560497</v>
      </c>
      <c r="F26" s="39">
        <v>5312.3</v>
      </c>
      <c r="G26" s="39">
        <v>4210.8</v>
      </c>
      <c r="H26" s="39">
        <f>G26/F26*100</f>
        <v>79.26510174500687</v>
      </c>
      <c r="I26" s="40">
        <v>2911.3</v>
      </c>
      <c r="J26" s="52">
        <v>2911.3</v>
      </c>
      <c r="K26" s="52">
        <f>J26/I26*100</f>
        <v>100</v>
      </c>
      <c r="L26" s="61">
        <v>2342.9</v>
      </c>
      <c r="M26" s="62">
        <v>2342.9</v>
      </c>
      <c r="N26" s="40">
        <f>M26/L26*100</f>
        <v>100</v>
      </c>
    </row>
    <row r="27" spans="1:14" s="20" customFormat="1" ht="27">
      <c r="A27" s="17">
        <v>19</v>
      </c>
      <c r="B27" s="18" t="s">
        <v>3</v>
      </c>
      <c r="C27" s="8">
        <f t="shared" si="4"/>
        <v>22697.3</v>
      </c>
      <c r="D27" s="8">
        <f t="shared" si="4"/>
        <v>9893.2</v>
      </c>
      <c r="E27" s="19">
        <f aca="true" t="shared" si="5" ref="E27:E38">D27/C27*100</f>
        <v>43.587563278451626</v>
      </c>
      <c r="F27" s="39">
        <v>22212.3</v>
      </c>
      <c r="G27" s="41">
        <v>9408.2</v>
      </c>
      <c r="H27" s="39">
        <f aca="true" t="shared" si="6" ref="H27:H37">G27/F27*100</f>
        <v>42.35581186999996</v>
      </c>
      <c r="I27" s="40">
        <v>485</v>
      </c>
      <c r="J27" s="52">
        <v>485</v>
      </c>
      <c r="K27" s="52">
        <f>J27/I27*100</f>
        <v>100</v>
      </c>
      <c r="L27" s="61"/>
      <c r="M27" s="62"/>
      <c r="N27" s="40"/>
    </row>
    <row r="28" spans="1:14" s="20" customFormat="1" ht="27">
      <c r="A28" s="17">
        <v>20</v>
      </c>
      <c r="B28" s="18" t="s">
        <v>0</v>
      </c>
      <c r="C28" s="8">
        <f t="shared" si="4"/>
        <v>88793.79999999999</v>
      </c>
      <c r="D28" s="8">
        <f t="shared" si="4"/>
        <v>36435.7</v>
      </c>
      <c r="E28" s="19">
        <f t="shared" si="5"/>
        <v>41.03405868427751</v>
      </c>
      <c r="F28" s="39">
        <v>76759.4</v>
      </c>
      <c r="G28" s="43">
        <v>36435.7</v>
      </c>
      <c r="H28" s="39">
        <f t="shared" si="6"/>
        <v>47.467411157460845</v>
      </c>
      <c r="I28" s="40">
        <v>12034.4</v>
      </c>
      <c r="J28" s="52"/>
      <c r="K28" s="52">
        <f>J28/I28*100</f>
        <v>0</v>
      </c>
      <c r="L28" s="62"/>
      <c r="M28" s="62"/>
      <c r="N28" s="40"/>
    </row>
    <row r="29" spans="1:14" s="20" customFormat="1" ht="13.5">
      <c r="A29" s="17">
        <v>21</v>
      </c>
      <c r="B29" s="18" t="s">
        <v>4</v>
      </c>
      <c r="C29" s="8">
        <f t="shared" si="4"/>
        <v>10376</v>
      </c>
      <c r="D29" s="8">
        <f t="shared" si="4"/>
        <v>4997.4</v>
      </c>
      <c r="E29" s="19">
        <f t="shared" si="5"/>
        <v>48.16306861989206</v>
      </c>
      <c r="F29" s="39">
        <v>10376</v>
      </c>
      <c r="G29" s="41">
        <v>4997.4</v>
      </c>
      <c r="H29" s="39">
        <f t="shared" si="6"/>
        <v>48.16306861989206</v>
      </c>
      <c r="I29" s="40"/>
      <c r="J29" s="52"/>
      <c r="K29" s="52"/>
      <c r="L29" s="61"/>
      <c r="M29" s="62"/>
      <c r="N29" s="40"/>
    </row>
    <row r="30" spans="1:14" s="20" customFormat="1" ht="13.5">
      <c r="A30" s="17">
        <v>22</v>
      </c>
      <c r="B30" s="18" t="s">
        <v>5</v>
      </c>
      <c r="C30" s="8">
        <f t="shared" si="4"/>
        <v>67777.7</v>
      </c>
      <c r="D30" s="8">
        <f t="shared" si="4"/>
        <v>32643.5</v>
      </c>
      <c r="E30" s="19">
        <f t="shared" si="5"/>
        <v>48.16259625215963</v>
      </c>
      <c r="F30" s="39">
        <v>63535.7</v>
      </c>
      <c r="G30" s="41">
        <v>29863.5</v>
      </c>
      <c r="H30" s="39">
        <f t="shared" si="6"/>
        <v>47.002708713369024</v>
      </c>
      <c r="I30" s="40">
        <v>4242</v>
      </c>
      <c r="J30" s="52">
        <v>2780</v>
      </c>
      <c r="K30" s="52">
        <f>J30/I30*100</f>
        <v>65.53512494106553</v>
      </c>
      <c r="L30" s="61"/>
      <c r="M30" s="61"/>
      <c r="N30" s="40"/>
    </row>
    <row r="31" spans="1:14" s="20" customFormat="1" ht="27">
      <c r="A31" s="17">
        <v>23</v>
      </c>
      <c r="B31" s="18" t="s">
        <v>6</v>
      </c>
      <c r="C31" s="8">
        <f t="shared" si="4"/>
        <v>100</v>
      </c>
      <c r="D31" s="8">
        <f t="shared" si="4"/>
        <v>97</v>
      </c>
      <c r="E31" s="19">
        <f t="shared" si="5"/>
        <v>97</v>
      </c>
      <c r="F31" s="39">
        <v>100</v>
      </c>
      <c r="G31" s="41">
        <v>97</v>
      </c>
      <c r="H31" s="39">
        <f t="shared" si="6"/>
        <v>97</v>
      </c>
      <c r="I31" s="40"/>
      <c r="J31" s="52"/>
      <c r="K31" s="52"/>
      <c r="L31" s="61"/>
      <c r="M31" s="62"/>
      <c r="N31" s="42"/>
    </row>
    <row r="32" spans="1:14" ht="27">
      <c r="A32" s="17">
        <v>24</v>
      </c>
      <c r="B32" s="18" t="s">
        <v>11</v>
      </c>
      <c r="C32" s="8">
        <f t="shared" si="4"/>
        <v>542</v>
      </c>
      <c r="D32" s="8">
        <f t="shared" si="4"/>
        <v>246.8</v>
      </c>
      <c r="E32" s="19">
        <f t="shared" si="5"/>
        <v>45.535055350553506</v>
      </c>
      <c r="F32" s="39">
        <v>542</v>
      </c>
      <c r="G32" s="41">
        <v>246.8</v>
      </c>
      <c r="H32" s="39">
        <f t="shared" si="6"/>
        <v>45.535055350553506</v>
      </c>
      <c r="I32" s="40"/>
      <c r="J32" s="52"/>
      <c r="K32" s="52"/>
      <c r="L32" s="61"/>
      <c r="M32" s="62"/>
      <c r="N32" s="42"/>
    </row>
    <row r="33" spans="1:14" ht="13.5">
      <c r="A33" s="17">
        <v>25</v>
      </c>
      <c r="B33" s="18" t="s">
        <v>15</v>
      </c>
      <c r="C33" s="8">
        <f t="shared" si="4"/>
        <v>479</v>
      </c>
      <c r="D33" s="8">
        <f t="shared" si="4"/>
        <v>221.6</v>
      </c>
      <c r="E33" s="19">
        <f t="shared" si="5"/>
        <v>46.26304801670146</v>
      </c>
      <c r="F33" s="39">
        <v>479</v>
      </c>
      <c r="G33" s="41">
        <v>221.6</v>
      </c>
      <c r="H33" s="39">
        <f t="shared" si="6"/>
        <v>46.26304801670146</v>
      </c>
      <c r="I33" s="40"/>
      <c r="J33" s="52"/>
      <c r="K33" s="52"/>
      <c r="L33" s="61"/>
      <c r="M33" s="62"/>
      <c r="N33" s="42"/>
    </row>
    <row r="34" spans="1:14" ht="13.5">
      <c r="A34" s="17">
        <v>26</v>
      </c>
      <c r="B34" s="18" t="s">
        <v>8</v>
      </c>
      <c r="C34" s="8">
        <f>F34+I34+L34</f>
        <v>1250</v>
      </c>
      <c r="D34" s="8">
        <f t="shared" si="4"/>
        <v>422.5</v>
      </c>
      <c r="E34" s="19">
        <f t="shared" si="5"/>
        <v>33.800000000000004</v>
      </c>
      <c r="F34" s="39">
        <v>1250</v>
      </c>
      <c r="G34" s="41">
        <v>422.5</v>
      </c>
      <c r="H34" s="39">
        <f t="shared" si="6"/>
        <v>33.800000000000004</v>
      </c>
      <c r="I34" s="40"/>
      <c r="J34" s="52"/>
      <c r="K34" s="52"/>
      <c r="L34" s="61"/>
      <c r="M34" s="62"/>
      <c r="N34" s="42"/>
    </row>
    <row r="35" spans="1:14" ht="27">
      <c r="A35" s="17">
        <v>27</v>
      </c>
      <c r="B35" s="18" t="s">
        <v>63</v>
      </c>
      <c r="C35" s="8">
        <f>F35+I35+L35</f>
        <v>2227.9</v>
      </c>
      <c r="D35" s="8">
        <f t="shared" si="4"/>
        <v>601.6</v>
      </c>
      <c r="E35" s="19">
        <f t="shared" si="5"/>
        <v>27.00300731630684</v>
      </c>
      <c r="F35" s="39">
        <v>2227.9</v>
      </c>
      <c r="G35" s="41">
        <v>601.6</v>
      </c>
      <c r="H35" s="39">
        <f t="shared" si="6"/>
        <v>27.00300731630684</v>
      </c>
      <c r="I35" s="40"/>
      <c r="J35" s="52"/>
      <c r="K35" s="52"/>
      <c r="L35" s="61"/>
      <c r="M35" s="62"/>
      <c r="N35" s="42"/>
    </row>
    <row r="36" spans="1:14" ht="27">
      <c r="A36" s="17">
        <v>28</v>
      </c>
      <c r="B36" s="10" t="s">
        <v>51</v>
      </c>
      <c r="C36" s="8">
        <f t="shared" si="4"/>
        <v>118084.2</v>
      </c>
      <c r="D36" s="8">
        <f t="shared" si="4"/>
        <v>27719.1</v>
      </c>
      <c r="E36" s="19">
        <f t="shared" si="5"/>
        <v>23.474012611340044</v>
      </c>
      <c r="F36" s="39">
        <v>7329.2</v>
      </c>
      <c r="G36" s="41">
        <v>1423.5</v>
      </c>
      <c r="H36" s="39">
        <f t="shared" si="6"/>
        <v>19.42231075697211</v>
      </c>
      <c r="I36" s="40">
        <v>40895.8</v>
      </c>
      <c r="J36" s="40">
        <v>11719.6</v>
      </c>
      <c r="K36" s="40"/>
      <c r="L36" s="63">
        <v>69859.2</v>
      </c>
      <c r="M36" s="64">
        <v>14576</v>
      </c>
      <c r="N36" s="40">
        <f>M36/L36*100</f>
        <v>20.86482524849984</v>
      </c>
    </row>
    <row r="37" spans="1:14" ht="27">
      <c r="A37" s="17">
        <v>29</v>
      </c>
      <c r="B37" s="10" t="s">
        <v>53</v>
      </c>
      <c r="C37" s="8">
        <f>F37+I37+L37</f>
        <v>1710</v>
      </c>
      <c r="D37" s="8">
        <f>G37+J37+M37</f>
        <v>645.5</v>
      </c>
      <c r="E37" s="19">
        <f>D37/C37*100</f>
        <v>37.748538011695906</v>
      </c>
      <c r="F37" s="39">
        <v>1710</v>
      </c>
      <c r="G37" s="41">
        <v>645.5</v>
      </c>
      <c r="H37" s="39">
        <f t="shared" si="6"/>
        <v>37.748538011695906</v>
      </c>
      <c r="I37" s="40"/>
      <c r="J37" s="40"/>
      <c r="K37" s="40"/>
      <c r="L37" s="63"/>
      <c r="M37" s="64"/>
      <c r="N37" s="40"/>
    </row>
    <row r="38" spans="1:14" s="16" customFormat="1" ht="20.25" customHeight="1">
      <c r="A38" s="21"/>
      <c r="B38" s="22" t="s">
        <v>1</v>
      </c>
      <c r="C38" s="44">
        <f>SUM(C26:C37)</f>
        <v>324604.39999999997</v>
      </c>
      <c r="D38" s="44">
        <f>SUM(D26:D37)</f>
        <v>123388.9</v>
      </c>
      <c r="E38" s="47">
        <f t="shared" si="5"/>
        <v>38.01208486391435</v>
      </c>
      <c r="F38" s="44">
        <f>SUM(F26:F37)</f>
        <v>191833.80000000002</v>
      </c>
      <c r="G38" s="44">
        <f>SUM(G26:G37)</f>
        <v>88574.10000000002</v>
      </c>
      <c r="H38" s="44">
        <f>G38/F38*100</f>
        <v>46.172311657278335</v>
      </c>
      <c r="I38" s="44">
        <f>SUM(I26:I36)</f>
        <v>60568.5</v>
      </c>
      <c r="J38" s="44">
        <f>SUM(J26:J36)</f>
        <v>17895.9</v>
      </c>
      <c r="K38" s="45">
        <f>J38/I38*100</f>
        <v>29.546546472176132</v>
      </c>
      <c r="L38" s="44">
        <f>SUM(L26:L36)</f>
        <v>72202.09999999999</v>
      </c>
      <c r="M38" s="44">
        <f>SUM(M26:M36)</f>
        <v>16918.9</v>
      </c>
      <c r="N38" s="46">
        <f>M38/L38*100</f>
        <v>23.43269794091862</v>
      </c>
    </row>
    <row r="39" spans="1:14" ht="21.75" customHeight="1">
      <c r="A39" s="59" t="s">
        <v>17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</row>
    <row r="40" spans="1:14" ht="13.5">
      <c r="A40" s="17">
        <v>30</v>
      </c>
      <c r="B40" s="18" t="s">
        <v>2</v>
      </c>
      <c r="C40" s="8">
        <f aca="true" t="shared" si="7" ref="C40:D51">F40+I40+L40</f>
        <v>66</v>
      </c>
      <c r="D40" s="8">
        <f t="shared" si="7"/>
        <v>27.5</v>
      </c>
      <c r="E40" s="23">
        <f aca="true" t="shared" si="8" ref="E40:E53">D40/C40*100</f>
        <v>41.66666666666667</v>
      </c>
      <c r="F40" s="24">
        <v>66</v>
      </c>
      <c r="G40" s="24">
        <v>27.5</v>
      </c>
      <c r="H40" s="24">
        <f>G40/F40*100</f>
        <v>41.66666666666667</v>
      </c>
      <c r="I40" s="24"/>
      <c r="J40" s="24"/>
      <c r="K40" s="24"/>
      <c r="L40" s="24"/>
      <c r="M40" s="25"/>
      <c r="N40" s="25"/>
    </row>
    <row r="41" spans="1:14" ht="13.5">
      <c r="A41" s="17">
        <v>31</v>
      </c>
      <c r="B41" s="18" t="s">
        <v>64</v>
      </c>
      <c r="C41" s="8">
        <f>F41+I41+L41</f>
        <v>10</v>
      </c>
      <c r="D41" s="8">
        <f>G41+J41+M41</f>
        <v>4</v>
      </c>
      <c r="E41" s="23">
        <f t="shared" si="8"/>
        <v>40</v>
      </c>
      <c r="F41" s="24">
        <v>10</v>
      </c>
      <c r="G41" s="24">
        <v>4</v>
      </c>
      <c r="H41" s="24">
        <f>G41/F41*100</f>
        <v>40</v>
      </c>
      <c r="I41" s="24"/>
      <c r="J41" s="24"/>
      <c r="K41" s="24"/>
      <c r="L41" s="24"/>
      <c r="M41" s="25"/>
      <c r="N41" s="25"/>
    </row>
    <row r="42" spans="1:14" ht="27">
      <c r="A42" s="17">
        <v>32</v>
      </c>
      <c r="B42" s="18" t="s">
        <v>3</v>
      </c>
      <c r="C42" s="8">
        <f t="shared" si="7"/>
        <v>10230.4</v>
      </c>
      <c r="D42" s="8">
        <f t="shared" si="7"/>
        <v>3720.4</v>
      </c>
      <c r="E42" s="23">
        <f t="shared" si="8"/>
        <v>36.366124491710984</v>
      </c>
      <c r="F42" s="24">
        <v>10230.4</v>
      </c>
      <c r="G42" s="24">
        <v>3720.4</v>
      </c>
      <c r="H42" s="24">
        <f aca="true" t="shared" si="9" ref="H42:H52">G42/F42*100</f>
        <v>36.366124491710984</v>
      </c>
      <c r="I42" s="24"/>
      <c r="J42" s="24"/>
      <c r="K42" s="24"/>
      <c r="L42" s="24"/>
      <c r="M42" s="25"/>
      <c r="N42" s="25"/>
    </row>
    <row r="43" spans="1:14" ht="27">
      <c r="A43" s="17">
        <v>33</v>
      </c>
      <c r="B43" s="18" t="s">
        <v>65</v>
      </c>
      <c r="C43" s="8">
        <f t="shared" si="7"/>
        <v>1357</v>
      </c>
      <c r="D43" s="8">
        <f t="shared" si="7"/>
        <v>17.7</v>
      </c>
      <c r="E43" s="23">
        <f t="shared" si="8"/>
        <v>1.3043478260869565</v>
      </c>
      <c r="F43" s="24">
        <v>1357</v>
      </c>
      <c r="G43" s="25">
        <v>17.7</v>
      </c>
      <c r="H43" s="24">
        <f t="shared" si="9"/>
        <v>1.3043478260869565</v>
      </c>
      <c r="I43" s="24"/>
      <c r="J43" s="24"/>
      <c r="K43" s="24"/>
      <c r="L43" s="25"/>
      <c r="M43" s="25"/>
      <c r="N43" s="25"/>
    </row>
    <row r="44" spans="1:14" ht="13.5">
      <c r="A44" s="17">
        <v>34</v>
      </c>
      <c r="B44" s="18" t="s">
        <v>4</v>
      </c>
      <c r="C44" s="8">
        <f>F44+I44+L44</f>
        <v>20</v>
      </c>
      <c r="D44" s="8">
        <f>G44+J44+M44</f>
        <v>0</v>
      </c>
      <c r="E44" s="23">
        <f t="shared" si="8"/>
        <v>0</v>
      </c>
      <c r="F44" s="24">
        <v>20</v>
      </c>
      <c r="G44" s="25"/>
      <c r="H44" s="24">
        <f t="shared" si="9"/>
        <v>0</v>
      </c>
      <c r="I44" s="24"/>
      <c r="J44" s="24"/>
      <c r="K44" s="24"/>
      <c r="L44" s="25"/>
      <c r="M44" s="25"/>
      <c r="N44" s="25"/>
    </row>
    <row r="45" spans="1:14" ht="13.5">
      <c r="A45" s="17">
        <v>35</v>
      </c>
      <c r="B45" s="18" t="s">
        <v>5</v>
      </c>
      <c r="C45" s="8">
        <f t="shared" si="7"/>
        <v>13461.6</v>
      </c>
      <c r="D45" s="8">
        <f t="shared" si="7"/>
        <v>3725.1</v>
      </c>
      <c r="E45" s="23">
        <f t="shared" si="8"/>
        <v>27.672044927794616</v>
      </c>
      <c r="F45" s="24">
        <v>8773.1</v>
      </c>
      <c r="G45" s="24">
        <v>3725.1</v>
      </c>
      <c r="H45" s="24">
        <f t="shared" si="9"/>
        <v>42.46047577253194</v>
      </c>
      <c r="I45" s="31">
        <v>4688.5</v>
      </c>
      <c r="J45" s="31"/>
      <c r="K45" s="24">
        <f>J45/I45*100</f>
        <v>0</v>
      </c>
      <c r="L45" s="24"/>
      <c r="M45" s="25"/>
      <c r="N45" s="25"/>
    </row>
    <row r="46" spans="1:14" ht="27">
      <c r="A46" s="17">
        <v>36</v>
      </c>
      <c r="B46" s="18" t="s">
        <v>6</v>
      </c>
      <c r="C46" s="8">
        <f>F46+I46+L46</f>
        <v>10</v>
      </c>
      <c r="D46" s="8">
        <f>G46+J46+M46</f>
        <v>0</v>
      </c>
      <c r="E46" s="23">
        <f t="shared" si="8"/>
        <v>0</v>
      </c>
      <c r="F46" s="24">
        <v>10</v>
      </c>
      <c r="G46" s="24"/>
      <c r="H46" s="24">
        <f t="shared" si="9"/>
        <v>0</v>
      </c>
      <c r="I46" s="31"/>
      <c r="J46" s="31"/>
      <c r="K46" s="31"/>
      <c r="L46" s="24"/>
      <c r="M46" s="25"/>
      <c r="N46" s="25"/>
    </row>
    <row r="47" spans="1:14" ht="13.5">
      <c r="A47" s="17">
        <v>37</v>
      </c>
      <c r="B47" s="18" t="s">
        <v>66</v>
      </c>
      <c r="C47" s="8">
        <f t="shared" si="7"/>
        <v>10</v>
      </c>
      <c r="D47" s="8">
        <f t="shared" si="7"/>
        <v>0</v>
      </c>
      <c r="E47" s="23">
        <f t="shared" si="8"/>
        <v>0</v>
      </c>
      <c r="F47" s="24">
        <v>10</v>
      </c>
      <c r="G47" s="24"/>
      <c r="H47" s="24">
        <f t="shared" si="9"/>
        <v>0</v>
      </c>
      <c r="I47" s="24"/>
      <c r="J47" s="24"/>
      <c r="K47" s="24"/>
      <c r="L47" s="24"/>
      <c r="M47" s="25"/>
      <c r="N47" s="25"/>
    </row>
    <row r="48" spans="1:14" ht="13.5">
      <c r="A48" s="17">
        <v>38</v>
      </c>
      <c r="B48" s="18" t="s">
        <v>67</v>
      </c>
      <c r="C48" s="8">
        <f>F48+I48+L48</f>
        <v>20</v>
      </c>
      <c r="D48" s="8">
        <f>G48+J48+M48</f>
        <v>0</v>
      </c>
      <c r="E48" s="23">
        <f t="shared" si="8"/>
        <v>0</v>
      </c>
      <c r="F48" s="24">
        <v>20</v>
      </c>
      <c r="G48" s="24"/>
      <c r="H48" s="24">
        <f t="shared" si="9"/>
        <v>0</v>
      </c>
      <c r="I48" s="24"/>
      <c r="J48" s="24"/>
      <c r="K48" s="24"/>
      <c r="L48" s="24"/>
      <c r="M48" s="25"/>
      <c r="N48" s="25"/>
    </row>
    <row r="49" spans="1:14" ht="13.5">
      <c r="A49" s="17">
        <v>39</v>
      </c>
      <c r="B49" s="18" t="s">
        <v>68</v>
      </c>
      <c r="C49" s="8">
        <f>F49+I49+L49</f>
        <v>10</v>
      </c>
      <c r="D49" s="8">
        <f>G49+J49+M49</f>
        <v>0</v>
      </c>
      <c r="E49" s="23">
        <f t="shared" si="8"/>
        <v>0</v>
      </c>
      <c r="F49" s="24">
        <v>10</v>
      </c>
      <c r="G49" s="24"/>
      <c r="H49" s="24">
        <f t="shared" si="9"/>
        <v>0</v>
      </c>
      <c r="I49" s="24"/>
      <c r="J49" s="24"/>
      <c r="K49" s="24"/>
      <c r="L49" s="24"/>
      <c r="M49" s="25"/>
      <c r="N49" s="25"/>
    </row>
    <row r="50" spans="1:14" ht="13.5">
      <c r="A50" s="17">
        <v>40</v>
      </c>
      <c r="B50" s="18" t="s">
        <v>8</v>
      </c>
      <c r="C50" s="8">
        <f t="shared" si="7"/>
        <v>30</v>
      </c>
      <c r="D50" s="8">
        <f t="shared" si="7"/>
        <v>0</v>
      </c>
      <c r="E50" s="23">
        <f t="shared" si="8"/>
        <v>0</v>
      </c>
      <c r="F50" s="24">
        <v>30</v>
      </c>
      <c r="G50" s="24"/>
      <c r="H50" s="24">
        <f t="shared" si="9"/>
        <v>0</v>
      </c>
      <c r="I50" s="24"/>
      <c r="J50" s="24"/>
      <c r="K50" s="24"/>
      <c r="L50" s="24"/>
      <c r="M50" s="25"/>
      <c r="N50" s="25"/>
    </row>
    <row r="51" spans="1:14" ht="13.5">
      <c r="A51" s="17">
        <v>41</v>
      </c>
      <c r="B51" s="18" t="s">
        <v>16</v>
      </c>
      <c r="C51" s="8">
        <f t="shared" si="7"/>
        <v>590</v>
      </c>
      <c r="D51" s="8">
        <f t="shared" si="7"/>
        <v>285.5</v>
      </c>
      <c r="E51" s="23">
        <f t="shared" si="8"/>
        <v>48.389830508474574</v>
      </c>
      <c r="F51" s="24">
        <v>590</v>
      </c>
      <c r="G51" s="24">
        <v>285.5</v>
      </c>
      <c r="H51" s="24">
        <f t="shared" si="9"/>
        <v>48.389830508474574</v>
      </c>
      <c r="I51" s="24"/>
      <c r="J51" s="24"/>
      <c r="K51" s="24"/>
      <c r="L51" s="24"/>
      <c r="M51" s="25"/>
      <c r="N51" s="25"/>
    </row>
    <row r="52" spans="1:14" ht="27">
      <c r="A52" s="17">
        <v>42</v>
      </c>
      <c r="B52" s="18" t="s">
        <v>51</v>
      </c>
      <c r="C52" s="8">
        <f>F52+I52+L52</f>
        <v>16131.8</v>
      </c>
      <c r="D52" s="8">
        <f>G52+J52+M52</f>
        <v>7095.900000000001</v>
      </c>
      <c r="E52" s="23">
        <f>D52/C52*100</f>
        <v>43.98703182533878</v>
      </c>
      <c r="F52" s="24">
        <v>1279.7</v>
      </c>
      <c r="G52" s="24">
        <v>425.8</v>
      </c>
      <c r="H52" s="24">
        <f t="shared" si="9"/>
        <v>33.273423458623114</v>
      </c>
      <c r="I52" s="24">
        <v>594.1</v>
      </c>
      <c r="J52" s="24">
        <v>266.8</v>
      </c>
      <c r="K52" s="24">
        <f>J52/I52*100</f>
        <v>44.908264601918866</v>
      </c>
      <c r="L52" s="24">
        <v>14258</v>
      </c>
      <c r="M52" s="25">
        <v>6403.3</v>
      </c>
      <c r="N52" s="25">
        <f>M52/L52*100</f>
        <v>44.91022583812597</v>
      </c>
    </row>
    <row r="53" spans="1:14" s="16" customFormat="1" ht="21" customHeight="1">
      <c r="A53" s="21"/>
      <c r="B53" s="22" t="s">
        <v>1</v>
      </c>
      <c r="C53" s="26">
        <f>SUM(C40:C52)</f>
        <v>41946.8</v>
      </c>
      <c r="D53" s="26">
        <f>SUM(D40:D52)</f>
        <v>14876.1</v>
      </c>
      <c r="E53" s="27">
        <f t="shared" si="8"/>
        <v>35.46420704320711</v>
      </c>
      <c r="F53" s="26">
        <f>SUM(F40:F52)</f>
        <v>22406.2</v>
      </c>
      <c r="G53" s="26">
        <f>SUM(G40:G51)</f>
        <v>7780.2</v>
      </c>
      <c r="H53" s="26">
        <f>G53/F53*100</f>
        <v>34.723424766359315</v>
      </c>
      <c r="I53" s="26">
        <f>SUM(I40:I52)</f>
        <v>5282.6</v>
      </c>
      <c r="J53" s="26">
        <f>SUM(J40:J52)</f>
        <v>266.8</v>
      </c>
      <c r="K53" s="26">
        <v>0</v>
      </c>
      <c r="L53" s="26">
        <f>L52</f>
        <v>14258</v>
      </c>
      <c r="M53" s="26">
        <f>M52</f>
        <v>6403.3</v>
      </c>
      <c r="N53" s="26">
        <f>N52</f>
        <v>44.91022583812597</v>
      </c>
    </row>
    <row r="54" spans="1:14" ht="24.75" customHeight="1">
      <c r="A54" s="59" t="s">
        <v>18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</row>
    <row r="55" spans="1:14" ht="13.5">
      <c r="A55" s="29" t="s">
        <v>83</v>
      </c>
      <c r="B55" s="30" t="s">
        <v>2</v>
      </c>
      <c r="C55" s="8">
        <f>F55+I55+L55</f>
        <v>230</v>
      </c>
      <c r="D55" s="8">
        <f>G55+J55+M55</f>
        <v>100</v>
      </c>
      <c r="E55" s="23">
        <f>D55/C55*100</f>
        <v>43.47826086956522</v>
      </c>
      <c r="F55" s="31">
        <v>230</v>
      </c>
      <c r="G55" s="31">
        <v>100</v>
      </c>
      <c r="H55" s="24">
        <f>G55/F55*100</f>
        <v>43.47826086956522</v>
      </c>
      <c r="I55" s="24"/>
      <c r="J55" s="24"/>
      <c r="K55" s="24"/>
      <c r="L55" s="24"/>
      <c r="M55" s="25"/>
      <c r="N55" s="25"/>
    </row>
    <row r="56" spans="1:14" ht="13.5">
      <c r="A56" s="29" t="s">
        <v>40</v>
      </c>
      <c r="B56" s="30" t="s">
        <v>69</v>
      </c>
      <c r="C56" s="8">
        <f>F56+I56+L56</f>
        <v>25</v>
      </c>
      <c r="D56" s="8">
        <f>G56+J56+M56</f>
        <v>0</v>
      </c>
      <c r="E56" s="23">
        <f>D56/C56*100</f>
        <v>0</v>
      </c>
      <c r="F56" s="31">
        <v>25</v>
      </c>
      <c r="G56" s="31"/>
      <c r="H56" s="24">
        <f>G56/F56*100</f>
        <v>0</v>
      </c>
      <c r="I56" s="24"/>
      <c r="J56" s="24"/>
      <c r="K56" s="24"/>
      <c r="L56" s="24"/>
      <c r="M56" s="25"/>
      <c r="N56" s="25"/>
    </row>
    <row r="57" spans="1:14" ht="27">
      <c r="A57" s="29" t="s">
        <v>41</v>
      </c>
      <c r="B57" s="30" t="s">
        <v>3</v>
      </c>
      <c r="C57" s="8">
        <f aca="true" t="shared" si="10" ref="C57:C64">F57+I57+L57</f>
        <v>4460</v>
      </c>
      <c r="D57" s="8">
        <f aca="true" t="shared" si="11" ref="D57:D64">G57+J57+M57</f>
        <v>3145.6</v>
      </c>
      <c r="E57" s="23">
        <f aca="true" t="shared" si="12" ref="E57:E64">D57/C57*100</f>
        <v>70.52914798206278</v>
      </c>
      <c r="F57" s="31">
        <v>4460</v>
      </c>
      <c r="G57" s="31">
        <v>3145.6</v>
      </c>
      <c r="H57" s="24">
        <f aca="true" t="shared" si="13" ref="H57:H65">G57/F57*100</f>
        <v>70.52914798206278</v>
      </c>
      <c r="I57" s="24"/>
      <c r="J57" s="24"/>
      <c r="K57" s="24"/>
      <c r="L57" s="24"/>
      <c r="M57" s="25"/>
      <c r="N57" s="25"/>
    </row>
    <row r="58" spans="1:14" ht="27">
      <c r="A58" s="29" t="s">
        <v>42</v>
      </c>
      <c r="B58" s="30" t="s">
        <v>0</v>
      </c>
      <c r="C58" s="8">
        <f t="shared" si="10"/>
        <v>3454.4</v>
      </c>
      <c r="D58" s="8">
        <f t="shared" si="11"/>
        <v>1529.3</v>
      </c>
      <c r="E58" s="23">
        <f t="shared" si="12"/>
        <v>44.2710745715609</v>
      </c>
      <c r="F58" s="31">
        <v>3454.4</v>
      </c>
      <c r="G58" s="32">
        <v>1529.3</v>
      </c>
      <c r="H58" s="24">
        <f t="shared" si="13"/>
        <v>44.2710745715609</v>
      </c>
      <c r="I58" s="24"/>
      <c r="J58" s="24"/>
      <c r="K58" s="24"/>
      <c r="L58" s="25"/>
      <c r="M58" s="25"/>
      <c r="N58" s="25"/>
    </row>
    <row r="59" spans="1:14" ht="13.5">
      <c r="A59" s="29" t="s">
        <v>43</v>
      </c>
      <c r="B59" s="30" t="s">
        <v>4</v>
      </c>
      <c r="C59" s="8">
        <f t="shared" si="10"/>
        <v>715</v>
      </c>
      <c r="D59" s="8">
        <f t="shared" si="11"/>
        <v>28.1</v>
      </c>
      <c r="E59" s="23">
        <f t="shared" si="12"/>
        <v>3.93006993006993</v>
      </c>
      <c r="F59" s="31">
        <v>715</v>
      </c>
      <c r="G59" s="31">
        <v>28.1</v>
      </c>
      <c r="H59" s="24">
        <f t="shared" si="13"/>
        <v>3.93006993006993</v>
      </c>
      <c r="I59" s="24"/>
      <c r="J59" s="31"/>
      <c r="K59" s="24"/>
      <c r="L59" s="31"/>
      <c r="M59" s="25"/>
      <c r="N59" s="25"/>
    </row>
    <row r="60" spans="1:14" ht="13.5">
      <c r="A60" s="29" t="s">
        <v>44</v>
      </c>
      <c r="B60" s="30" t="s">
        <v>5</v>
      </c>
      <c r="C60" s="8">
        <f t="shared" si="10"/>
        <v>15445.7</v>
      </c>
      <c r="D60" s="8">
        <f t="shared" si="11"/>
        <v>6041.3</v>
      </c>
      <c r="E60" s="23">
        <f t="shared" si="12"/>
        <v>39.11315123302926</v>
      </c>
      <c r="F60" s="24">
        <v>15445.7</v>
      </c>
      <c r="G60" s="24">
        <v>6041.3</v>
      </c>
      <c r="H60" s="24">
        <f t="shared" si="13"/>
        <v>39.11315123302926</v>
      </c>
      <c r="I60" s="24"/>
      <c r="J60" s="31"/>
      <c r="K60" s="24"/>
      <c r="L60" s="31"/>
      <c r="M60" s="25"/>
      <c r="N60" s="25"/>
    </row>
    <row r="61" spans="1:14" ht="27">
      <c r="A61" s="29" t="s">
        <v>61</v>
      </c>
      <c r="B61" s="30" t="s">
        <v>58</v>
      </c>
      <c r="C61" s="8">
        <f>F61+I61+L61</f>
        <v>30</v>
      </c>
      <c r="D61" s="8">
        <f>G61+J61+M61</f>
        <v>0</v>
      </c>
      <c r="E61" s="23">
        <f>D61/C61*100</f>
        <v>0</v>
      </c>
      <c r="F61" s="24">
        <v>30</v>
      </c>
      <c r="G61" s="24"/>
      <c r="H61" s="24">
        <f t="shared" si="13"/>
        <v>0</v>
      </c>
      <c r="I61" s="24"/>
      <c r="J61" s="31"/>
      <c r="K61" s="24"/>
      <c r="L61" s="31"/>
      <c r="M61" s="25"/>
      <c r="N61" s="25"/>
    </row>
    <row r="62" spans="1:14" ht="27">
      <c r="A62" s="29" t="s">
        <v>62</v>
      </c>
      <c r="B62" s="30" t="s">
        <v>11</v>
      </c>
      <c r="C62" s="8">
        <f t="shared" si="10"/>
        <v>30</v>
      </c>
      <c r="D62" s="8">
        <f t="shared" si="11"/>
        <v>0</v>
      </c>
      <c r="E62" s="23">
        <f t="shared" si="12"/>
        <v>0</v>
      </c>
      <c r="F62" s="24">
        <v>30</v>
      </c>
      <c r="G62" s="24"/>
      <c r="H62" s="24">
        <f t="shared" si="13"/>
        <v>0</v>
      </c>
      <c r="I62" s="24"/>
      <c r="J62" s="24"/>
      <c r="K62" s="24"/>
      <c r="L62" s="24"/>
      <c r="M62" s="25"/>
      <c r="N62" s="25"/>
    </row>
    <row r="63" spans="1:14" ht="13.5">
      <c r="A63" s="29" t="s">
        <v>45</v>
      </c>
      <c r="B63" s="30" t="s">
        <v>10</v>
      </c>
      <c r="C63" s="8">
        <f t="shared" si="10"/>
        <v>90</v>
      </c>
      <c r="D63" s="8">
        <f t="shared" si="11"/>
        <v>90</v>
      </c>
      <c r="E63" s="23">
        <f t="shared" si="12"/>
        <v>100</v>
      </c>
      <c r="F63" s="31">
        <v>90</v>
      </c>
      <c r="G63" s="31">
        <v>90</v>
      </c>
      <c r="H63" s="24">
        <f t="shared" si="13"/>
        <v>100</v>
      </c>
      <c r="I63" s="24"/>
      <c r="J63" s="24"/>
      <c r="K63" s="24"/>
      <c r="L63" s="24"/>
      <c r="M63" s="25"/>
      <c r="N63" s="25"/>
    </row>
    <row r="64" spans="1:14" ht="26.25" customHeight="1">
      <c r="A64" s="29" t="s">
        <v>54</v>
      </c>
      <c r="B64" s="30" t="s">
        <v>8</v>
      </c>
      <c r="C64" s="8">
        <f t="shared" si="10"/>
        <v>70</v>
      </c>
      <c r="D64" s="8">
        <f t="shared" si="11"/>
        <v>29.8</v>
      </c>
      <c r="E64" s="23">
        <f t="shared" si="12"/>
        <v>42.57142857142857</v>
      </c>
      <c r="F64" s="31">
        <v>70</v>
      </c>
      <c r="G64" s="31">
        <v>29.8</v>
      </c>
      <c r="H64" s="24">
        <f t="shared" si="13"/>
        <v>42.57142857142857</v>
      </c>
      <c r="I64" s="24"/>
      <c r="J64" s="24"/>
      <c r="K64" s="24"/>
      <c r="L64" s="24"/>
      <c r="M64" s="25"/>
      <c r="N64" s="25"/>
    </row>
    <row r="65" spans="1:14" ht="27">
      <c r="A65" s="29" t="s">
        <v>55</v>
      </c>
      <c r="B65" s="10" t="s">
        <v>53</v>
      </c>
      <c r="C65" s="8">
        <f>F65+I65+L65</f>
        <v>750</v>
      </c>
      <c r="D65" s="8">
        <f>G65+J65+M65</f>
        <v>376.9</v>
      </c>
      <c r="E65" s="23">
        <f>D65/C65*100</f>
        <v>50.25333333333333</v>
      </c>
      <c r="F65" s="31">
        <v>750</v>
      </c>
      <c r="G65" s="31">
        <v>376.9</v>
      </c>
      <c r="H65" s="24">
        <f t="shared" si="13"/>
        <v>50.25333333333333</v>
      </c>
      <c r="I65" s="24"/>
      <c r="J65" s="24"/>
      <c r="K65" s="24"/>
      <c r="L65" s="24"/>
      <c r="M65" s="25"/>
      <c r="N65" s="25"/>
    </row>
    <row r="66" spans="1:14" s="16" customFormat="1" ht="18.75" customHeight="1">
      <c r="A66" s="33"/>
      <c r="B66" s="34" t="s">
        <v>1</v>
      </c>
      <c r="C66" s="26">
        <f>SUM(C55:C65)</f>
        <v>25300.1</v>
      </c>
      <c r="D66" s="26">
        <f>SUM(D55:D65)</f>
        <v>11340.999999999998</v>
      </c>
      <c r="E66" s="27">
        <f>D66/C66*100</f>
        <v>44.82590977901273</v>
      </c>
      <c r="F66" s="26">
        <f>SUM(F55:F65)</f>
        <v>25300.1</v>
      </c>
      <c r="G66" s="26">
        <f>SUM(G55:G65)</f>
        <v>11340.999999999998</v>
      </c>
      <c r="H66" s="26">
        <f>G66/F66*100</f>
        <v>44.82590977901273</v>
      </c>
      <c r="I66" s="26">
        <f>SUM(I55:I64)</f>
        <v>0</v>
      </c>
      <c r="J66" s="26">
        <f>SUM(J55:J64)</f>
        <v>0</v>
      </c>
      <c r="K66" s="26"/>
      <c r="L66" s="26">
        <f>SUM(L55:L64)</f>
        <v>0</v>
      </c>
      <c r="M66" s="26">
        <f>SUM(M55:M64)</f>
        <v>0</v>
      </c>
      <c r="N66" s="26">
        <v>0</v>
      </c>
    </row>
    <row r="67" spans="1:14" ht="21.75" customHeight="1">
      <c r="A67" s="60" t="s">
        <v>19</v>
      </c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</row>
    <row r="68" spans="1:14" ht="25.5" customHeight="1">
      <c r="A68" s="29" t="s">
        <v>46</v>
      </c>
      <c r="B68" s="30" t="s">
        <v>2</v>
      </c>
      <c r="C68" s="8">
        <f aca="true" t="shared" si="14" ref="C68:D77">F68+I68+L68</f>
        <v>122</v>
      </c>
      <c r="D68" s="8">
        <f t="shared" si="14"/>
        <v>30</v>
      </c>
      <c r="E68" s="23">
        <f>D68/C68*100</f>
        <v>24.59016393442623</v>
      </c>
      <c r="F68" s="31">
        <v>122</v>
      </c>
      <c r="G68" s="31">
        <v>30</v>
      </c>
      <c r="H68" s="24">
        <f>G68/F68*100</f>
        <v>24.59016393442623</v>
      </c>
      <c r="I68" s="24"/>
      <c r="J68" s="24"/>
      <c r="K68" s="24"/>
      <c r="L68" s="24"/>
      <c r="M68" s="25"/>
      <c r="N68" s="25"/>
    </row>
    <row r="69" spans="1:14" ht="18.75" customHeight="1">
      <c r="A69" s="29" t="s">
        <v>47</v>
      </c>
      <c r="B69" s="30" t="s">
        <v>9</v>
      </c>
      <c r="C69" s="8">
        <f t="shared" si="14"/>
        <v>15</v>
      </c>
      <c r="D69" s="8">
        <f t="shared" si="14"/>
        <v>15</v>
      </c>
      <c r="E69" s="23">
        <f aca="true" t="shared" si="15" ref="E69:E79">D69/C69*100</f>
        <v>100</v>
      </c>
      <c r="F69" s="31">
        <v>15</v>
      </c>
      <c r="G69" s="31">
        <v>15</v>
      </c>
      <c r="H69" s="24">
        <f aca="true" t="shared" si="16" ref="H69:H78">G69/F69*100</f>
        <v>100</v>
      </c>
      <c r="I69" s="24"/>
      <c r="J69" s="24"/>
      <c r="K69" s="24"/>
      <c r="L69" s="24"/>
      <c r="M69" s="25"/>
      <c r="N69" s="25"/>
    </row>
    <row r="70" spans="1:14" ht="36.75" customHeight="1">
      <c r="A70" s="29" t="s">
        <v>39</v>
      </c>
      <c r="B70" s="30" t="s">
        <v>3</v>
      </c>
      <c r="C70" s="8">
        <f t="shared" si="14"/>
        <v>5726.1</v>
      </c>
      <c r="D70" s="8">
        <f t="shared" si="14"/>
        <v>1903.3</v>
      </c>
      <c r="E70" s="23">
        <f t="shared" si="15"/>
        <v>33.2390283089712</v>
      </c>
      <c r="F70" s="31">
        <v>5726.1</v>
      </c>
      <c r="G70" s="31">
        <v>1903.3</v>
      </c>
      <c r="H70" s="24">
        <f t="shared" si="16"/>
        <v>33.2390283089712</v>
      </c>
      <c r="I70" s="24"/>
      <c r="J70" s="24"/>
      <c r="K70" s="24"/>
      <c r="L70" s="24"/>
      <c r="M70" s="25"/>
      <c r="N70" s="25"/>
    </row>
    <row r="71" spans="1:14" ht="36.75" customHeight="1">
      <c r="A71" s="29" t="s">
        <v>70</v>
      </c>
      <c r="B71" s="30" t="s">
        <v>0</v>
      </c>
      <c r="C71" s="8">
        <f t="shared" si="14"/>
        <v>16211.2</v>
      </c>
      <c r="D71" s="8">
        <f>G71+J71</f>
        <v>9229.2</v>
      </c>
      <c r="E71" s="23">
        <f t="shared" si="15"/>
        <v>56.93101065929728</v>
      </c>
      <c r="F71" s="31">
        <v>16211.2</v>
      </c>
      <c r="G71" s="32">
        <v>9229.2</v>
      </c>
      <c r="H71" s="24">
        <f t="shared" si="16"/>
        <v>56.93101065929728</v>
      </c>
      <c r="I71" s="24"/>
      <c r="J71" s="24"/>
      <c r="K71" s="24"/>
      <c r="L71" s="25"/>
      <c r="M71" s="25"/>
      <c r="N71" s="25"/>
    </row>
    <row r="72" spans="1:14" ht="20.25" customHeight="1">
      <c r="A72" s="29" t="s">
        <v>71</v>
      </c>
      <c r="B72" s="30" t="s">
        <v>78</v>
      </c>
      <c r="C72" s="8">
        <f t="shared" si="14"/>
        <v>30</v>
      </c>
      <c r="D72" s="8"/>
      <c r="E72" s="23"/>
      <c r="F72" s="31">
        <v>30</v>
      </c>
      <c r="G72" s="32"/>
      <c r="H72" s="24">
        <f t="shared" si="16"/>
        <v>0</v>
      </c>
      <c r="I72" s="24"/>
      <c r="J72" s="24"/>
      <c r="K72" s="24"/>
      <c r="L72" s="25"/>
      <c r="M72" s="25"/>
      <c r="N72" s="25"/>
    </row>
    <row r="73" spans="1:14" ht="17.25" customHeight="1">
      <c r="A73" s="29" t="s">
        <v>72</v>
      </c>
      <c r="B73" s="30" t="s">
        <v>5</v>
      </c>
      <c r="C73" s="8">
        <f t="shared" si="14"/>
        <v>15797</v>
      </c>
      <c r="D73" s="8">
        <f t="shared" si="14"/>
        <v>7154.6</v>
      </c>
      <c r="E73" s="23">
        <f t="shared" si="15"/>
        <v>45.29087801481294</v>
      </c>
      <c r="F73" s="31">
        <v>15797</v>
      </c>
      <c r="G73" s="31">
        <v>7154.6</v>
      </c>
      <c r="H73" s="24">
        <f t="shared" si="16"/>
        <v>45.29087801481294</v>
      </c>
      <c r="I73" s="24"/>
      <c r="J73" s="31"/>
      <c r="K73" s="31"/>
      <c r="L73" s="24"/>
      <c r="M73" s="25"/>
      <c r="N73" s="25"/>
    </row>
    <row r="74" spans="1:14" ht="36.75" customHeight="1">
      <c r="A74" s="29" t="s">
        <v>73</v>
      </c>
      <c r="B74" s="30" t="s">
        <v>6</v>
      </c>
      <c r="C74" s="8">
        <f t="shared" si="14"/>
        <v>170.1</v>
      </c>
      <c r="D74" s="8">
        <f t="shared" si="14"/>
        <v>0</v>
      </c>
      <c r="E74" s="23">
        <f t="shared" si="15"/>
        <v>0</v>
      </c>
      <c r="F74" s="31">
        <v>170.1</v>
      </c>
      <c r="G74" s="31"/>
      <c r="H74" s="24">
        <f t="shared" si="16"/>
        <v>0</v>
      </c>
      <c r="I74" s="24"/>
      <c r="J74" s="31"/>
      <c r="K74" s="31"/>
      <c r="L74" s="24"/>
      <c r="M74" s="25"/>
      <c r="N74" s="25"/>
    </row>
    <row r="75" spans="1:14" ht="23.25" customHeight="1">
      <c r="A75" s="29" t="s">
        <v>74</v>
      </c>
      <c r="B75" s="30" t="s">
        <v>7</v>
      </c>
      <c r="C75" s="8">
        <f t="shared" si="14"/>
        <v>10</v>
      </c>
      <c r="D75" s="8">
        <f t="shared" si="14"/>
        <v>0</v>
      </c>
      <c r="E75" s="23">
        <f t="shared" si="15"/>
        <v>0</v>
      </c>
      <c r="F75" s="31">
        <v>10</v>
      </c>
      <c r="G75" s="31"/>
      <c r="H75" s="24">
        <f t="shared" si="16"/>
        <v>0</v>
      </c>
      <c r="I75" s="24"/>
      <c r="J75" s="31"/>
      <c r="K75" s="31"/>
      <c r="L75" s="24"/>
      <c r="M75" s="25"/>
      <c r="N75" s="25"/>
    </row>
    <row r="76" spans="1:14" ht="31.5" customHeight="1">
      <c r="A76" s="29" t="s">
        <v>75</v>
      </c>
      <c r="B76" s="30" t="s">
        <v>27</v>
      </c>
      <c r="C76" s="8">
        <f t="shared" si="14"/>
        <v>30</v>
      </c>
      <c r="D76" s="8">
        <f t="shared" si="14"/>
        <v>1.5</v>
      </c>
      <c r="E76" s="23">
        <f t="shared" si="15"/>
        <v>5</v>
      </c>
      <c r="F76" s="31">
        <v>30</v>
      </c>
      <c r="G76" s="31">
        <v>1.5</v>
      </c>
      <c r="H76" s="24">
        <f t="shared" si="16"/>
        <v>5</v>
      </c>
      <c r="I76" s="24"/>
      <c r="J76" s="31"/>
      <c r="K76" s="31"/>
      <c r="L76" s="24"/>
      <c r="M76" s="25"/>
      <c r="N76" s="25"/>
    </row>
    <row r="77" spans="1:14" ht="22.5" customHeight="1">
      <c r="A77" s="29" t="s">
        <v>76</v>
      </c>
      <c r="B77" s="30" t="s">
        <v>8</v>
      </c>
      <c r="C77" s="8">
        <f t="shared" si="14"/>
        <v>100</v>
      </c>
      <c r="D77" s="8">
        <f t="shared" si="14"/>
        <v>68.4</v>
      </c>
      <c r="E77" s="23">
        <f t="shared" si="15"/>
        <v>68.4</v>
      </c>
      <c r="F77" s="31">
        <v>100</v>
      </c>
      <c r="G77" s="31">
        <v>68.4</v>
      </c>
      <c r="H77" s="24">
        <f t="shared" si="16"/>
        <v>68.4</v>
      </c>
      <c r="I77" s="24"/>
      <c r="J77" s="24"/>
      <c r="K77" s="24"/>
      <c r="L77" s="24"/>
      <c r="M77" s="25"/>
      <c r="N77" s="25"/>
    </row>
    <row r="78" spans="1:14" ht="34.5" customHeight="1">
      <c r="A78" s="29" t="s">
        <v>77</v>
      </c>
      <c r="B78" s="10" t="s">
        <v>79</v>
      </c>
      <c r="C78" s="8">
        <f>F78+I78+L78</f>
        <v>759.3</v>
      </c>
      <c r="D78" s="8">
        <f>G78+J78+M78</f>
        <v>253.5</v>
      </c>
      <c r="E78" s="23">
        <f>D78/C78*100</f>
        <v>33.386013433425525</v>
      </c>
      <c r="F78" s="31">
        <v>759.3</v>
      </c>
      <c r="G78" s="31">
        <v>253.5</v>
      </c>
      <c r="H78" s="24">
        <f t="shared" si="16"/>
        <v>33.386013433425525</v>
      </c>
      <c r="I78" s="24"/>
      <c r="J78" s="24"/>
      <c r="K78" s="24"/>
      <c r="L78" s="24"/>
      <c r="M78" s="25"/>
      <c r="N78" s="25"/>
    </row>
    <row r="79" spans="1:14" s="16" customFormat="1" ht="22.5" customHeight="1">
      <c r="A79" s="33"/>
      <c r="B79" s="34" t="s">
        <v>1</v>
      </c>
      <c r="C79" s="26">
        <f>SUM(C68:C78)</f>
        <v>38970.700000000004</v>
      </c>
      <c r="D79" s="26">
        <f>SUM(D68:D78)</f>
        <v>18655.5</v>
      </c>
      <c r="E79" s="27">
        <f t="shared" si="15"/>
        <v>47.87057969192239</v>
      </c>
      <c r="F79" s="26">
        <f>SUM(F68:F78)</f>
        <v>38970.700000000004</v>
      </c>
      <c r="G79" s="26">
        <f>SUM(G68:G78)</f>
        <v>18655.5</v>
      </c>
      <c r="H79" s="26">
        <f>G79/F79*100</f>
        <v>47.87057969192239</v>
      </c>
      <c r="I79" s="26">
        <f>SUM(I68:I77)</f>
        <v>0</v>
      </c>
      <c r="J79" s="26">
        <f>SUM(J68:J77)</f>
        <v>0</v>
      </c>
      <c r="K79" s="26">
        <v>0</v>
      </c>
      <c r="L79" s="26"/>
      <c r="M79" s="28"/>
      <c r="N79" s="28"/>
    </row>
    <row r="80" spans="1:14" ht="19.5" customHeight="1">
      <c r="A80" s="59" t="s">
        <v>20</v>
      </c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</row>
    <row r="81" spans="1:14" ht="22.5" customHeight="1">
      <c r="A81" s="17">
        <v>65</v>
      </c>
      <c r="B81" s="18" t="s">
        <v>2</v>
      </c>
      <c r="C81" s="8">
        <f>F81+I81+L81</f>
        <v>20</v>
      </c>
      <c r="D81" s="8">
        <f>G81+J81+M81</f>
        <v>0</v>
      </c>
      <c r="E81" s="23">
        <f>D81/C81*100</f>
        <v>0</v>
      </c>
      <c r="F81" s="31">
        <v>20</v>
      </c>
      <c r="G81" s="31"/>
      <c r="H81" s="24">
        <f>G81/F81*100</f>
        <v>0</v>
      </c>
      <c r="I81" s="24"/>
      <c r="J81" s="24"/>
      <c r="K81" s="24"/>
      <c r="L81" s="24"/>
      <c r="M81" s="25"/>
      <c r="N81" s="25"/>
    </row>
    <row r="82" spans="1:14" ht="30" customHeight="1">
      <c r="A82" s="17">
        <v>66</v>
      </c>
      <c r="B82" s="18" t="s">
        <v>3</v>
      </c>
      <c r="C82" s="8">
        <f aca="true" t="shared" si="17" ref="C82:D90">F82+I82+L82</f>
        <v>1758</v>
      </c>
      <c r="D82" s="8">
        <f t="shared" si="17"/>
        <v>25.3</v>
      </c>
      <c r="E82" s="23">
        <f aca="true" t="shared" si="18" ref="E82:E92">D82/C82*100</f>
        <v>1.4391353811149035</v>
      </c>
      <c r="F82" s="31">
        <v>1758</v>
      </c>
      <c r="G82" s="31">
        <v>25.3</v>
      </c>
      <c r="H82" s="24">
        <f aca="true" t="shared" si="19" ref="H82:H91">G82/F82*100</f>
        <v>1.4391353811149035</v>
      </c>
      <c r="I82" s="24"/>
      <c r="J82" s="24"/>
      <c r="K82" s="24"/>
      <c r="L82" s="24"/>
      <c r="M82" s="25"/>
      <c r="N82" s="25"/>
    </row>
    <row r="83" spans="1:14" ht="30" customHeight="1">
      <c r="A83" s="17">
        <v>67</v>
      </c>
      <c r="B83" s="18" t="s">
        <v>0</v>
      </c>
      <c r="C83" s="8">
        <f t="shared" si="17"/>
        <v>1806</v>
      </c>
      <c r="D83" s="8">
        <f t="shared" si="17"/>
        <v>320.3</v>
      </c>
      <c r="E83" s="23">
        <f t="shared" si="18"/>
        <v>17.73532668881506</v>
      </c>
      <c r="F83" s="31">
        <v>1806</v>
      </c>
      <c r="G83" s="31">
        <v>320.3</v>
      </c>
      <c r="H83" s="24">
        <f t="shared" si="19"/>
        <v>17.73532668881506</v>
      </c>
      <c r="I83" s="24"/>
      <c r="J83" s="24"/>
      <c r="K83" s="24"/>
      <c r="L83" s="24"/>
      <c r="M83" s="25"/>
      <c r="N83" s="25"/>
    </row>
    <row r="84" spans="1:14" ht="30" customHeight="1">
      <c r="A84" s="17">
        <v>68</v>
      </c>
      <c r="B84" s="18" t="s">
        <v>52</v>
      </c>
      <c r="C84" s="8">
        <f t="shared" si="17"/>
        <v>25</v>
      </c>
      <c r="D84" s="8">
        <f t="shared" si="17"/>
        <v>2.1</v>
      </c>
      <c r="E84" s="23"/>
      <c r="F84" s="31">
        <v>25</v>
      </c>
      <c r="G84" s="31">
        <v>2.1</v>
      </c>
      <c r="H84" s="24">
        <f t="shared" si="19"/>
        <v>8.4</v>
      </c>
      <c r="I84" s="24"/>
      <c r="J84" s="24"/>
      <c r="K84" s="24"/>
      <c r="L84" s="24"/>
      <c r="M84" s="25"/>
      <c r="N84" s="25"/>
    </row>
    <row r="85" spans="1:14" ht="15.75" customHeight="1">
      <c r="A85" s="17">
        <v>69</v>
      </c>
      <c r="B85" s="18" t="s">
        <v>5</v>
      </c>
      <c r="C85" s="8">
        <f t="shared" si="17"/>
        <v>5344.799999999999</v>
      </c>
      <c r="D85" s="8">
        <f t="shared" si="17"/>
        <v>2346.6</v>
      </c>
      <c r="E85" s="23">
        <f t="shared" si="18"/>
        <v>43.90435563538393</v>
      </c>
      <c r="F85" s="24">
        <v>5088.4</v>
      </c>
      <c r="G85" s="24">
        <v>2346.6</v>
      </c>
      <c r="H85" s="24">
        <f t="shared" si="19"/>
        <v>46.11665749547992</v>
      </c>
      <c r="I85" s="24">
        <v>56.4</v>
      </c>
      <c r="J85" s="24"/>
      <c r="K85" s="24">
        <f>J85/I85*100</f>
        <v>0</v>
      </c>
      <c r="L85" s="24">
        <v>200</v>
      </c>
      <c r="M85" s="31"/>
      <c r="N85" s="24">
        <f>M85/L85*100</f>
        <v>0</v>
      </c>
    </row>
    <row r="86" spans="1:14" ht="31.5" customHeight="1">
      <c r="A86" s="17">
        <v>70</v>
      </c>
      <c r="B86" s="18" t="s">
        <v>6</v>
      </c>
      <c r="C86" s="8">
        <f t="shared" si="17"/>
        <v>10</v>
      </c>
      <c r="D86" s="8">
        <f t="shared" si="17"/>
        <v>0</v>
      </c>
      <c r="E86" s="23">
        <f t="shared" si="18"/>
        <v>0</v>
      </c>
      <c r="F86" s="31">
        <v>10</v>
      </c>
      <c r="G86" s="31"/>
      <c r="H86" s="24">
        <f t="shared" si="19"/>
        <v>0</v>
      </c>
      <c r="I86" s="24"/>
      <c r="J86" s="24"/>
      <c r="K86" s="24"/>
      <c r="L86" s="24"/>
      <c r="M86" s="25"/>
      <c r="N86" s="25"/>
    </row>
    <row r="87" spans="1:14" ht="30.75" customHeight="1">
      <c r="A87" s="17">
        <v>71</v>
      </c>
      <c r="B87" s="18" t="s">
        <v>11</v>
      </c>
      <c r="C87" s="8">
        <f t="shared" si="17"/>
        <v>10</v>
      </c>
      <c r="D87" s="8">
        <f t="shared" si="17"/>
        <v>0</v>
      </c>
      <c r="E87" s="23"/>
      <c r="F87" s="31">
        <v>10</v>
      </c>
      <c r="G87" s="31"/>
      <c r="H87" s="24">
        <f t="shared" si="19"/>
        <v>0</v>
      </c>
      <c r="I87" s="24"/>
      <c r="J87" s="24"/>
      <c r="K87" s="24"/>
      <c r="L87" s="24"/>
      <c r="M87" s="25"/>
      <c r="N87" s="25"/>
    </row>
    <row r="88" spans="1:14" ht="17.25" customHeight="1">
      <c r="A88" s="17">
        <v>72</v>
      </c>
      <c r="B88" s="18" t="s">
        <v>10</v>
      </c>
      <c r="C88" s="8">
        <f t="shared" si="17"/>
        <v>10</v>
      </c>
      <c r="D88" s="8">
        <f t="shared" si="17"/>
        <v>4.5</v>
      </c>
      <c r="E88" s="23">
        <f t="shared" si="18"/>
        <v>45</v>
      </c>
      <c r="F88" s="31">
        <v>10</v>
      </c>
      <c r="G88" s="31">
        <v>4.5</v>
      </c>
      <c r="H88" s="24">
        <f t="shared" si="19"/>
        <v>45</v>
      </c>
      <c r="I88" s="24"/>
      <c r="J88" s="24"/>
      <c r="K88" s="24"/>
      <c r="L88" s="24"/>
      <c r="M88" s="25"/>
      <c r="N88" s="25"/>
    </row>
    <row r="89" spans="1:14" ht="17.25" customHeight="1">
      <c r="A89" s="17">
        <v>73</v>
      </c>
      <c r="B89" s="18" t="s">
        <v>80</v>
      </c>
      <c r="C89" s="8">
        <f>F89+I89+L89</f>
        <v>15</v>
      </c>
      <c r="D89" s="8">
        <f>G89+J89+M89</f>
        <v>0</v>
      </c>
      <c r="E89" s="23">
        <f>D89/C89*100</f>
        <v>0</v>
      </c>
      <c r="F89" s="31">
        <v>15</v>
      </c>
      <c r="G89" s="31"/>
      <c r="H89" s="24">
        <f t="shared" si="19"/>
        <v>0</v>
      </c>
      <c r="I89" s="24"/>
      <c r="J89" s="24"/>
      <c r="K89" s="24"/>
      <c r="L89" s="24"/>
      <c r="M89" s="25"/>
      <c r="N89" s="25"/>
    </row>
    <row r="90" spans="1:14" ht="15.75" customHeight="1">
      <c r="A90" s="17">
        <v>74</v>
      </c>
      <c r="B90" s="18" t="s">
        <v>8</v>
      </c>
      <c r="C90" s="8">
        <f t="shared" si="17"/>
        <v>50</v>
      </c>
      <c r="D90" s="8">
        <f t="shared" si="17"/>
        <v>0</v>
      </c>
      <c r="E90" s="23">
        <f t="shared" si="18"/>
        <v>0</v>
      </c>
      <c r="F90" s="31">
        <v>50</v>
      </c>
      <c r="G90" s="31"/>
      <c r="H90" s="24">
        <f t="shared" si="19"/>
        <v>0</v>
      </c>
      <c r="I90" s="24"/>
      <c r="J90" s="24"/>
      <c r="K90" s="24"/>
      <c r="L90" s="24"/>
      <c r="M90" s="25"/>
      <c r="N90" s="25"/>
    </row>
    <row r="91" spans="1:14" ht="29.25" customHeight="1">
      <c r="A91" s="17">
        <v>75</v>
      </c>
      <c r="B91" s="10" t="s">
        <v>53</v>
      </c>
      <c r="C91" s="8">
        <f>F91+I91+L91</f>
        <v>444.5</v>
      </c>
      <c r="D91" s="8">
        <f>G91+J91+M91</f>
        <v>186.6</v>
      </c>
      <c r="E91" s="23">
        <f t="shared" si="18"/>
        <v>41.97975253093363</v>
      </c>
      <c r="F91" s="31">
        <v>444.5</v>
      </c>
      <c r="G91" s="31">
        <v>186.6</v>
      </c>
      <c r="H91" s="24">
        <f t="shared" si="19"/>
        <v>41.97975253093363</v>
      </c>
      <c r="I91" s="31"/>
      <c r="J91" s="31"/>
      <c r="K91" s="31"/>
      <c r="L91" s="31"/>
      <c r="M91" s="32"/>
      <c r="N91" s="24"/>
    </row>
    <row r="92" spans="1:14" s="16" customFormat="1" ht="27.75" customHeight="1">
      <c r="A92" s="21"/>
      <c r="B92" s="22" t="s">
        <v>1</v>
      </c>
      <c r="C92" s="26">
        <f>SUM(C81:C91)</f>
        <v>9493.3</v>
      </c>
      <c r="D92" s="26">
        <f>SUM(D81:D91)</f>
        <v>2885.4</v>
      </c>
      <c r="E92" s="27">
        <f t="shared" si="18"/>
        <v>30.394067394899565</v>
      </c>
      <c r="F92" s="26">
        <f>SUM(F81:F91)</f>
        <v>9236.9</v>
      </c>
      <c r="G92" s="26">
        <f>SUM(G81:G91)</f>
        <v>2885.4</v>
      </c>
      <c r="H92" s="26">
        <f>G92/F92*100</f>
        <v>31.23775292576514</v>
      </c>
      <c r="I92" s="26">
        <f>SUM(I82:I90)</f>
        <v>56.4</v>
      </c>
      <c r="J92" s="26">
        <f>SUM(J82:J90)</f>
        <v>0</v>
      </c>
      <c r="K92" s="26">
        <f>J92/I92*100</f>
        <v>0</v>
      </c>
      <c r="L92" s="26">
        <f>SUM(L82:L90)</f>
        <v>200</v>
      </c>
      <c r="M92" s="26">
        <f>SUM(M82:M90)</f>
        <v>0</v>
      </c>
      <c r="N92" s="26">
        <f>M92/L92*100</f>
        <v>0</v>
      </c>
    </row>
    <row r="93" spans="1:14" ht="22.5" customHeight="1">
      <c r="A93" s="59" t="s">
        <v>21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</row>
    <row r="94" spans="1:14" ht="16.5" customHeight="1">
      <c r="A94" s="17">
        <v>76</v>
      </c>
      <c r="B94" s="18" t="s">
        <v>2</v>
      </c>
      <c r="C94" s="8">
        <f aca="true" t="shared" si="20" ref="C94:D105">F94+I94+L94</f>
        <v>0</v>
      </c>
      <c r="D94" s="8">
        <f t="shared" si="20"/>
        <v>0</v>
      </c>
      <c r="E94" s="23" t="e">
        <f aca="true" t="shared" si="21" ref="E94:E105">D94/C94*100</f>
        <v>#DIV/0!</v>
      </c>
      <c r="F94" s="31">
        <v>0</v>
      </c>
      <c r="G94" s="31"/>
      <c r="H94" s="24" t="e">
        <f aca="true" t="shared" si="22" ref="H94:H105">G94/F94*100</f>
        <v>#DIV/0!</v>
      </c>
      <c r="I94" s="24"/>
      <c r="J94" s="24"/>
      <c r="K94" s="24"/>
      <c r="L94" s="24"/>
      <c r="M94" s="25"/>
      <c r="N94" s="25"/>
    </row>
    <row r="95" spans="1:14" ht="16.5" customHeight="1">
      <c r="A95" s="17">
        <v>77</v>
      </c>
      <c r="B95" s="18" t="s">
        <v>64</v>
      </c>
      <c r="C95" s="8">
        <f>F95+I95+L95</f>
        <v>5</v>
      </c>
      <c r="D95" s="8">
        <f>G95+J95+M95</f>
        <v>5</v>
      </c>
      <c r="E95" s="23">
        <f>D95/C95*100</f>
        <v>100</v>
      </c>
      <c r="F95" s="31">
        <v>5</v>
      </c>
      <c r="G95" s="31">
        <v>5</v>
      </c>
      <c r="H95" s="24">
        <f t="shared" si="22"/>
        <v>100</v>
      </c>
      <c r="I95" s="24"/>
      <c r="J95" s="24"/>
      <c r="K95" s="24"/>
      <c r="L95" s="24"/>
      <c r="M95" s="25"/>
      <c r="N95" s="25"/>
    </row>
    <row r="96" spans="1:14" ht="35.25" customHeight="1">
      <c r="A96" s="17">
        <v>78</v>
      </c>
      <c r="B96" s="18" t="s">
        <v>3</v>
      </c>
      <c r="C96" s="8">
        <f t="shared" si="20"/>
        <v>2886.1</v>
      </c>
      <c r="D96" s="8">
        <f t="shared" si="20"/>
        <v>528.2</v>
      </c>
      <c r="E96" s="23">
        <f t="shared" si="21"/>
        <v>18.301514154048718</v>
      </c>
      <c r="F96" s="31">
        <v>2886.1</v>
      </c>
      <c r="G96" s="31">
        <v>528.2</v>
      </c>
      <c r="H96" s="24">
        <f t="shared" si="22"/>
        <v>18.301514154048718</v>
      </c>
      <c r="I96" s="24"/>
      <c r="J96" s="24"/>
      <c r="K96" s="24"/>
      <c r="L96" s="24"/>
      <c r="M96" s="25"/>
      <c r="N96" s="25"/>
    </row>
    <row r="97" spans="1:14" ht="36.75" customHeight="1">
      <c r="A97" s="17">
        <v>79</v>
      </c>
      <c r="B97" s="18" t="s">
        <v>0</v>
      </c>
      <c r="C97" s="8">
        <f t="shared" si="20"/>
        <v>4073.4</v>
      </c>
      <c r="D97" s="8">
        <f t="shared" si="20"/>
        <v>1791.8</v>
      </c>
      <c r="E97" s="23">
        <f t="shared" si="21"/>
        <v>43.987823439878234</v>
      </c>
      <c r="F97" s="31">
        <v>4073.4</v>
      </c>
      <c r="G97" s="32">
        <v>1791.8</v>
      </c>
      <c r="H97" s="24">
        <f t="shared" si="22"/>
        <v>43.987823439878234</v>
      </c>
      <c r="I97" s="24"/>
      <c r="J97" s="24"/>
      <c r="K97" s="24"/>
      <c r="L97" s="25"/>
      <c r="M97" s="25"/>
      <c r="N97" s="25"/>
    </row>
    <row r="98" spans="1:14" ht="20.25" customHeight="1">
      <c r="A98" s="17">
        <v>80</v>
      </c>
      <c r="B98" s="18" t="s">
        <v>4</v>
      </c>
      <c r="C98" s="8">
        <f t="shared" si="20"/>
        <v>15</v>
      </c>
      <c r="D98" s="8">
        <f t="shared" si="20"/>
        <v>15</v>
      </c>
      <c r="E98" s="23">
        <f t="shared" si="21"/>
        <v>100</v>
      </c>
      <c r="F98" s="31">
        <v>15</v>
      </c>
      <c r="G98" s="31">
        <v>15</v>
      </c>
      <c r="H98" s="24">
        <f t="shared" si="22"/>
        <v>100</v>
      </c>
      <c r="I98" s="24"/>
      <c r="J98" s="31"/>
      <c r="K98" s="24"/>
      <c r="L98" s="24"/>
      <c r="M98" s="25"/>
      <c r="N98" s="25"/>
    </row>
    <row r="99" spans="1:14" ht="18.75" customHeight="1">
      <c r="A99" s="17">
        <v>81</v>
      </c>
      <c r="B99" s="18" t="s">
        <v>5</v>
      </c>
      <c r="C99" s="8">
        <f t="shared" si="20"/>
        <v>19552.7</v>
      </c>
      <c r="D99" s="8">
        <f t="shared" si="20"/>
        <v>9399.1</v>
      </c>
      <c r="E99" s="23">
        <f t="shared" si="21"/>
        <v>48.07059894541419</v>
      </c>
      <c r="F99" s="24">
        <v>16942.7</v>
      </c>
      <c r="G99" s="24">
        <v>9105.1</v>
      </c>
      <c r="H99" s="24">
        <f t="shared" si="22"/>
        <v>53.74054902701458</v>
      </c>
      <c r="I99" s="24">
        <v>2610</v>
      </c>
      <c r="J99" s="31">
        <v>294</v>
      </c>
      <c r="K99" s="24">
        <f>J99/I99*100</f>
        <v>11.264367816091953</v>
      </c>
      <c r="L99" s="24"/>
      <c r="M99" s="25"/>
      <c r="N99" s="25"/>
    </row>
    <row r="100" spans="1:14" ht="36.75" customHeight="1">
      <c r="A100" s="17">
        <v>82</v>
      </c>
      <c r="B100" s="18" t="s">
        <v>6</v>
      </c>
      <c r="C100" s="8">
        <f t="shared" si="20"/>
        <v>5</v>
      </c>
      <c r="D100" s="8">
        <f t="shared" si="20"/>
        <v>5</v>
      </c>
      <c r="E100" s="23">
        <v>0</v>
      </c>
      <c r="F100" s="31">
        <v>5</v>
      </c>
      <c r="G100" s="31">
        <v>5</v>
      </c>
      <c r="H100" s="24">
        <f t="shared" si="22"/>
        <v>100</v>
      </c>
      <c r="I100" s="24"/>
      <c r="J100" s="31"/>
      <c r="K100" s="24"/>
      <c r="L100" s="24"/>
      <c r="M100" s="25"/>
      <c r="N100" s="25"/>
    </row>
    <row r="101" spans="1:14" ht="17.25" customHeight="1">
      <c r="A101" s="17">
        <v>83</v>
      </c>
      <c r="B101" s="18" t="s">
        <v>7</v>
      </c>
      <c r="C101" s="8">
        <f t="shared" si="20"/>
        <v>9.8</v>
      </c>
      <c r="D101" s="8">
        <f t="shared" si="20"/>
        <v>9.8</v>
      </c>
      <c r="E101" s="23">
        <f t="shared" si="21"/>
        <v>100</v>
      </c>
      <c r="F101" s="31">
        <v>9.8</v>
      </c>
      <c r="G101" s="31">
        <v>9.8</v>
      </c>
      <c r="H101" s="24">
        <f t="shared" si="22"/>
        <v>100</v>
      </c>
      <c r="I101" s="24"/>
      <c r="J101" s="24"/>
      <c r="K101" s="24"/>
      <c r="L101" s="24"/>
      <c r="M101" s="25"/>
      <c r="N101" s="25"/>
    </row>
    <row r="102" spans="1:14" ht="18" customHeight="1">
      <c r="A102" s="17">
        <v>84</v>
      </c>
      <c r="B102" s="18" t="s">
        <v>10</v>
      </c>
      <c r="C102" s="8">
        <f>F102+I102+L102</f>
        <v>20.4</v>
      </c>
      <c r="D102" s="8">
        <f>G102+J102+M102</f>
        <v>20.4</v>
      </c>
      <c r="E102" s="23">
        <f t="shared" si="21"/>
        <v>100</v>
      </c>
      <c r="F102" s="31">
        <v>20.4</v>
      </c>
      <c r="G102" s="31">
        <v>20.4</v>
      </c>
      <c r="H102" s="24">
        <f t="shared" si="22"/>
        <v>100</v>
      </c>
      <c r="I102" s="24"/>
      <c r="J102" s="24"/>
      <c r="K102" s="24"/>
      <c r="L102" s="24"/>
      <c r="M102" s="25"/>
      <c r="N102" s="25"/>
    </row>
    <row r="103" spans="1:14" ht="33.75" customHeight="1">
      <c r="A103" s="17">
        <v>85</v>
      </c>
      <c r="B103" s="18" t="s">
        <v>48</v>
      </c>
      <c r="C103" s="8">
        <f t="shared" si="20"/>
        <v>5</v>
      </c>
      <c r="D103" s="8">
        <f t="shared" si="20"/>
        <v>5</v>
      </c>
      <c r="E103" s="23">
        <f t="shared" si="21"/>
        <v>100</v>
      </c>
      <c r="F103" s="31">
        <v>5</v>
      </c>
      <c r="G103" s="31">
        <v>5</v>
      </c>
      <c r="H103" s="24">
        <f t="shared" si="22"/>
        <v>100</v>
      </c>
      <c r="I103" s="24"/>
      <c r="J103" s="24"/>
      <c r="K103" s="24"/>
      <c r="L103" s="24"/>
      <c r="M103" s="25"/>
      <c r="N103" s="25"/>
    </row>
    <row r="104" spans="1:14" ht="15" customHeight="1">
      <c r="A104" s="17">
        <v>86</v>
      </c>
      <c r="B104" s="18" t="s">
        <v>8</v>
      </c>
      <c r="C104" s="8">
        <f t="shared" si="20"/>
        <v>91.8</v>
      </c>
      <c r="D104" s="8">
        <f t="shared" si="20"/>
        <v>38.8</v>
      </c>
      <c r="E104" s="23">
        <f t="shared" si="21"/>
        <v>42.265795206971674</v>
      </c>
      <c r="F104" s="31">
        <v>91.8</v>
      </c>
      <c r="G104" s="31">
        <v>38.8</v>
      </c>
      <c r="H104" s="24">
        <f t="shared" si="22"/>
        <v>42.265795206971674</v>
      </c>
      <c r="I104" s="24"/>
      <c r="J104" s="24"/>
      <c r="K104" s="24"/>
      <c r="L104" s="24"/>
      <c r="M104" s="25"/>
      <c r="N104" s="25"/>
    </row>
    <row r="105" spans="1:14" ht="32.25" customHeight="1">
      <c r="A105" s="17">
        <v>87</v>
      </c>
      <c r="B105" s="10" t="s">
        <v>53</v>
      </c>
      <c r="C105" s="8">
        <f t="shared" si="20"/>
        <v>650</v>
      </c>
      <c r="D105" s="8">
        <f>G105+J105+M105</f>
        <v>253.5</v>
      </c>
      <c r="E105" s="23">
        <f t="shared" si="21"/>
        <v>39</v>
      </c>
      <c r="F105" s="31">
        <v>650</v>
      </c>
      <c r="G105" s="31">
        <v>253.5</v>
      </c>
      <c r="H105" s="24">
        <f t="shared" si="22"/>
        <v>39</v>
      </c>
      <c r="I105" s="24"/>
      <c r="J105" s="24"/>
      <c r="K105" s="24"/>
      <c r="L105" s="24"/>
      <c r="M105" s="25"/>
      <c r="N105" s="25"/>
    </row>
    <row r="106" spans="1:14" s="16" customFormat="1" ht="20.25" customHeight="1">
      <c r="A106" s="21"/>
      <c r="B106" s="22" t="s">
        <v>1</v>
      </c>
      <c r="C106" s="26">
        <f>SUM(C94:C105)</f>
        <v>27314.2</v>
      </c>
      <c r="D106" s="26">
        <f>SUM(D94:D105)</f>
        <v>12071.599999999999</v>
      </c>
      <c r="E106" s="27">
        <f>D106/C106*100</f>
        <v>44.195326972783384</v>
      </c>
      <c r="F106" s="26">
        <f>SUM(F94:F105)</f>
        <v>24704.2</v>
      </c>
      <c r="G106" s="26">
        <f>SUM(G94:G105)</f>
        <v>11777.599999999999</v>
      </c>
      <c r="H106" s="26">
        <f>G106/F106*100</f>
        <v>47.67448450061123</v>
      </c>
      <c r="I106" s="26">
        <f>SUM(I94:I104)</f>
        <v>2610</v>
      </c>
      <c r="J106" s="26">
        <f>SUM(J94:J104)</f>
        <v>294</v>
      </c>
      <c r="K106" s="26">
        <f>J106/I106*100</f>
        <v>11.264367816091953</v>
      </c>
      <c r="L106" s="26">
        <f>SUM(L94:L104)</f>
        <v>0</v>
      </c>
      <c r="M106" s="26">
        <f>SUM(M94:M104)</f>
        <v>0</v>
      </c>
      <c r="N106" s="26">
        <v>0</v>
      </c>
    </row>
    <row r="107" spans="1:14" ht="18" customHeight="1">
      <c r="A107" s="59" t="s">
        <v>22</v>
      </c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</row>
    <row r="108" spans="1:14" ht="15.75" customHeight="1">
      <c r="A108" s="17">
        <v>88</v>
      </c>
      <c r="B108" s="18" t="s">
        <v>2</v>
      </c>
      <c r="C108" s="8">
        <f aca="true" t="shared" si="23" ref="C108:D117">F108+I108+L108</f>
        <v>25</v>
      </c>
      <c r="D108" s="8">
        <f t="shared" si="23"/>
        <v>25</v>
      </c>
      <c r="E108" s="23">
        <f>D108/C108*100</f>
        <v>100</v>
      </c>
      <c r="F108" s="31">
        <v>25</v>
      </c>
      <c r="G108" s="31">
        <v>25</v>
      </c>
      <c r="H108" s="24">
        <f>G108/F108*100</f>
        <v>100</v>
      </c>
      <c r="I108" s="24"/>
      <c r="J108" s="24"/>
      <c r="K108" s="24"/>
      <c r="L108" s="24"/>
      <c r="M108" s="25"/>
      <c r="N108" s="25"/>
    </row>
    <row r="109" spans="1:14" ht="35.25" customHeight="1">
      <c r="A109" s="17">
        <v>89</v>
      </c>
      <c r="B109" s="18" t="s">
        <v>3</v>
      </c>
      <c r="C109" s="8">
        <f t="shared" si="23"/>
        <v>3752.6</v>
      </c>
      <c r="D109" s="8">
        <f t="shared" si="23"/>
        <v>977.4</v>
      </c>
      <c r="E109" s="23">
        <f aca="true" t="shared" si="24" ref="E109:E119">D109/C109*100</f>
        <v>26.04594148057347</v>
      </c>
      <c r="F109" s="31">
        <v>3752.6</v>
      </c>
      <c r="G109" s="31">
        <v>977.4</v>
      </c>
      <c r="H109" s="24">
        <f aca="true" t="shared" si="25" ref="H109:H118">G109/F109*100</f>
        <v>26.04594148057347</v>
      </c>
      <c r="I109" s="24"/>
      <c r="J109" s="24"/>
      <c r="K109" s="24"/>
      <c r="L109" s="24"/>
      <c r="M109" s="25"/>
      <c r="N109" s="25"/>
    </row>
    <row r="110" spans="1:14" ht="36.75" customHeight="1">
      <c r="A110" s="17">
        <v>90</v>
      </c>
      <c r="B110" s="18" t="s">
        <v>0</v>
      </c>
      <c r="C110" s="8">
        <f t="shared" si="23"/>
        <v>4430.5</v>
      </c>
      <c r="D110" s="8">
        <f t="shared" si="23"/>
        <v>1402.6</v>
      </c>
      <c r="E110" s="23">
        <f t="shared" si="24"/>
        <v>31.657826430425455</v>
      </c>
      <c r="F110" s="31">
        <v>4430.5</v>
      </c>
      <c r="G110" s="32">
        <v>1402.6</v>
      </c>
      <c r="H110" s="24">
        <f t="shared" si="25"/>
        <v>31.657826430425455</v>
      </c>
      <c r="I110" s="24"/>
      <c r="J110" s="24"/>
      <c r="K110" s="24"/>
      <c r="L110" s="25"/>
      <c r="M110" s="25"/>
      <c r="N110" s="25"/>
    </row>
    <row r="111" spans="1:14" ht="13.5">
      <c r="A111" s="17">
        <v>91</v>
      </c>
      <c r="B111" s="18" t="s">
        <v>4</v>
      </c>
      <c r="C111" s="8">
        <f t="shared" si="23"/>
        <v>20</v>
      </c>
      <c r="D111" s="8">
        <f t="shared" si="23"/>
        <v>0</v>
      </c>
      <c r="E111" s="23">
        <f t="shared" si="24"/>
        <v>0</v>
      </c>
      <c r="F111" s="31">
        <v>20</v>
      </c>
      <c r="G111" s="31"/>
      <c r="H111" s="24">
        <f t="shared" si="25"/>
        <v>0</v>
      </c>
      <c r="I111" s="24"/>
      <c r="J111" s="31"/>
      <c r="K111" s="24"/>
      <c r="L111" s="24"/>
      <c r="M111" s="25"/>
      <c r="N111" s="25"/>
    </row>
    <row r="112" spans="1:14" ht="15.75" customHeight="1">
      <c r="A112" s="17">
        <v>92</v>
      </c>
      <c r="B112" s="18" t="s">
        <v>5</v>
      </c>
      <c r="C112" s="8">
        <f t="shared" si="23"/>
        <v>10598</v>
      </c>
      <c r="D112" s="8">
        <f t="shared" si="23"/>
        <v>3831.6</v>
      </c>
      <c r="E112" s="23">
        <f t="shared" si="24"/>
        <v>36.15399131911681</v>
      </c>
      <c r="F112" s="24">
        <v>8450</v>
      </c>
      <c r="G112" s="24">
        <v>3831.6</v>
      </c>
      <c r="H112" s="24">
        <f t="shared" si="25"/>
        <v>45.34437869822485</v>
      </c>
      <c r="I112" s="24">
        <v>2148</v>
      </c>
      <c r="J112" s="31"/>
      <c r="K112" s="24">
        <f>J112/I112*100</f>
        <v>0</v>
      </c>
      <c r="L112" s="24"/>
      <c r="M112" s="25"/>
      <c r="N112" s="24"/>
    </row>
    <row r="113" spans="1:14" ht="29.25" customHeight="1">
      <c r="A113" s="17">
        <v>93</v>
      </c>
      <c r="B113" s="18" t="s">
        <v>6</v>
      </c>
      <c r="C113" s="8">
        <f t="shared" si="23"/>
        <v>411</v>
      </c>
      <c r="D113" s="8">
        <f t="shared" si="23"/>
        <v>7</v>
      </c>
      <c r="E113" s="23">
        <f t="shared" si="24"/>
        <v>1.70316301703163</v>
      </c>
      <c r="F113" s="31">
        <v>411</v>
      </c>
      <c r="G113" s="31">
        <v>7</v>
      </c>
      <c r="H113" s="24">
        <f t="shared" si="25"/>
        <v>1.70316301703163</v>
      </c>
      <c r="I113" s="24"/>
      <c r="J113" s="31"/>
      <c r="K113" s="24"/>
      <c r="L113" s="24"/>
      <c r="M113" s="25"/>
      <c r="N113" s="24"/>
    </row>
    <row r="114" spans="1:14" ht="20.25" customHeight="1">
      <c r="A114" s="17">
        <v>94</v>
      </c>
      <c r="B114" s="18" t="s">
        <v>7</v>
      </c>
      <c r="C114" s="8">
        <f t="shared" si="23"/>
        <v>10</v>
      </c>
      <c r="D114" s="8">
        <f t="shared" si="23"/>
        <v>0</v>
      </c>
      <c r="E114" s="23">
        <f t="shared" si="24"/>
        <v>0</v>
      </c>
      <c r="F114" s="31">
        <v>10</v>
      </c>
      <c r="G114" s="31"/>
      <c r="H114" s="24">
        <f t="shared" si="25"/>
        <v>0</v>
      </c>
      <c r="I114" s="24"/>
      <c r="J114" s="24"/>
      <c r="K114" s="24"/>
      <c r="L114" s="24"/>
      <c r="M114" s="25"/>
      <c r="N114" s="24"/>
    </row>
    <row r="115" spans="1:14" ht="21.75" customHeight="1">
      <c r="A115" s="17">
        <v>95</v>
      </c>
      <c r="B115" s="18" t="s">
        <v>10</v>
      </c>
      <c r="C115" s="8">
        <f t="shared" si="23"/>
        <v>30</v>
      </c>
      <c r="D115" s="8">
        <f t="shared" si="23"/>
        <v>10.4</v>
      </c>
      <c r="E115" s="23">
        <f t="shared" si="24"/>
        <v>34.66666666666667</v>
      </c>
      <c r="F115" s="31">
        <v>30</v>
      </c>
      <c r="G115" s="31">
        <v>10.4</v>
      </c>
      <c r="H115" s="24">
        <f t="shared" si="25"/>
        <v>34.66666666666667</v>
      </c>
      <c r="I115" s="24"/>
      <c r="J115" s="24"/>
      <c r="K115" s="24"/>
      <c r="L115" s="24"/>
      <c r="M115" s="25"/>
      <c r="N115" s="24"/>
    </row>
    <row r="116" spans="1:14" ht="21.75" customHeight="1">
      <c r="A116" s="17">
        <v>96</v>
      </c>
      <c r="B116" s="18" t="s">
        <v>80</v>
      </c>
      <c r="C116" s="8">
        <f>F116+I116+L116</f>
        <v>15</v>
      </c>
      <c r="D116" s="8">
        <f>G116+J116+M116</f>
        <v>0</v>
      </c>
      <c r="E116" s="23">
        <f>D116/C116*100</f>
        <v>0</v>
      </c>
      <c r="F116" s="31">
        <v>15</v>
      </c>
      <c r="G116" s="31"/>
      <c r="H116" s="24">
        <f t="shared" si="25"/>
        <v>0</v>
      </c>
      <c r="I116" s="24"/>
      <c r="J116" s="24"/>
      <c r="K116" s="24"/>
      <c r="L116" s="24"/>
      <c r="M116" s="25"/>
      <c r="N116" s="24"/>
    </row>
    <row r="117" spans="1:14" ht="19.5" customHeight="1">
      <c r="A117" s="17">
        <v>97</v>
      </c>
      <c r="B117" s="18" t="s">
        <v>8</v>
      </c>
      <c r="C117" s="8">
        <f t="shared" si="23"/>
        <v>70</v>
      </c>
      <c r="D117" s="8">
        <f t="shared" si="23"/>
        <v>12.1</v>
      </c>
      <c r="E117" s="23">
        <f t="shared" si="24"/>
        <v>17.285714285714285</v>
      </c>
      <c r="F117" s="31">
        <v>70</v>
      </c>
      <c r="G117" s="31">
        <v>12.1</v>
      </c>
      <c r="H117" s="24">
        <f t="shared" si="25"/>
        <v>17.285714285714285</v>
      </c>
      <c r="I117" s="24"/>
      <c r="J117" s="24"/>
      <c r="K117" s="24"/>
      <c r="L117" s="24"/>
      <c r="M117" s="25"/>
      <c r="N117" s="24"/>
    </row>
    <row r="118" spans="1:14" ht="33" customHeight="1">
      <c r="A118" s="17">
        <v>98</v>
      </c>
      <c r="B118" s="10" t="s">
        <v>53</v>
      </c>
      <c r="C118" s="8">
        <f>F118+I118+L118</f>
        <v>850</v>
      </c>
      <c r="D118" s="8">
        <f>G118+J118+M118</f>
        <v>322.6</v>
      </c>
      <c r="E118" s="23">
        <f>D118/C118*100</f>
        <v>37.95294117647059</v>
      </c>
      <c r="F118" s="31">
        <v>850</v>
      </c>
      <c r="G118" s="31">
        <v>322.6</v>
      </c>
      <c r="H118" s="24">
        <f t="shared" si="25"/>
        <v>37.95294117647059</v>
      </c>
      <c r="I118" s="24"/>
      <c r="J118" s="24"/>
      <c r="K118" s="24"/>
      <c r="L118" s="24"/>
      <c r="M118" s="25"/>
      <c r="N118" s="24"/>
    </row>
    <row r="119" spans="1:14" s="16" customFormat="1" ht="18.75" customHeight="1">
      <c r="A119" s="21"/>
      <c r="B119" s="22" t="s">
        <v>1</v>
      </c>
      <c r="C119" s="26">
        <f>SUM(C108:C118)</f>
        <v>20212.1</v>
      </c>
      <c r="D119" s="26">
        <f>SUM(D108:D118)</f>
        <v>6588.700000000001</v>
      </c>
      <c r="E119" s="27">
        <f t="shared" si="24"/>
        <v>32.597800327526585</v>
      </c>
      <c r="F119" s="26">
        <f>SUM(F108:F118)</f>
        <v>18064.1</v>
      </c>
      <c r="G119" s="26">
        <f>SUM(G108:G118)</f>
        <v>6588.700000000001</v>
      </c>
      <c r="H119" s="26">
        <f>G119/F119*100</f>
        <v>36.47400091894974</v>
      </c>
      <c r="I119" s="26">
        <f>SUM(I108:I117)</f>
        <v>2148</v>
      </c>
      <c r="J119" s="26">
        <f>SUM(J108:J117)</f>
        <v>0</v>
      </c>
      <c r="K119" s="26">
        <f>J119/I119*100</f>
        <v>0</v>
      </c>
      <c r="L119" s="26">
        <f>SUM(L108:L117)</f>
        <v>0</v>
      </c>
      <c r="M119" s="26">
        <f>SUM(M108:M117)</f>
        <v>0</v>
      </c>
      <c r="N119" s="26">
        <v>0</v>
      </c>
    </row>
    <row r="120" spans="1:14" ht="20.25" customHeight="1">
      <c r="A120" s="59" t="s">
        <v>23</v>
      </c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</row>
    <row r="121" spans="1:14" ht="23.25" customHeight="1">
      <c r="A121" s="17">
        <v>100</v>
      </c>
      <c r="B121" s="18" t="s">
        <v>2</v>
      </c>
      <c r="C121" s="8">
        <f aca="true" t="shared" si="26" ref="C121:D131">F121+I121+L121</f>
        <v>112</v>
      </c>
      <c r="D121" s="8">
        <f t="shared" si="26"/>
        <v>58.1</v>
      </c>
      <c r="E121" s="23">
        <f>D121/C121*100</f>
        <v>51.87500000000001</v>
      </c>
      <c r="F121" s="31">
        <v>112</v>
      </c>
      <c r="G121" s="31">
        <v>58.1</v>
      </c>
      <c r="H121" s="24">
        <f>G121/F121*100</f>
        <v>51.87500000000001</v>
      </c>
      <c r="I121" s="24"/>
      <c r="J121" s="24"/>
      <c r="K121" s="24"/>
      <c r="L121" s="24"/>
      <c r="M121" s="25"/>
      <c r="N121" s="25"/>
    </row>
    <row r="122" spans="1:14" ht="23.25" customHeight="1">
      <c r="A122" s="17">
        <v>101</v>
      </c>
      <c r="B122" s="18" t="s">
        <v>64</v>
      </c>
      <c r="C122" s="8">
        <f>F122+I122+L122</f>
        <v>12</v>
      </c>
      <c r="D122" s="8">
        <f>G122+J122+M122</f>
        <v>12</v>
      </c>
      <c r="E122" s="23">
        <f>D122/C122*100</f>
        <v>100</v>
      </c>
      <c r="F122" s="31">
        <v>12</v>
      </c>
      <c r="G122" s="31">
        <v>12</v>
      </c>
      <c r="H122" s="24">
        <f>G122/F122*100</f>
        <v>100</v>
      </c>
      <c r="I122" s="24"/>
      <c r="J122" s="24"/>
      <c r="K122" s="24"/>
      <c r="L122" s="24"/>
      <c r="M122" s="25"/>
      <c r="N122" s="25"/>
    </row>
    <row r="123" spans="1:14" ht="36" customHeight="1">
      <c r="A123" s="17">
        <v>102</v>
      </c>
      <c r="B123" s="18" t="s">
        <v>3</v>
      </c>
      <c r="C123" s="8">
        <f t="shared" si="26"/>
        <v>3728.4</v>
      </c>
      <c r="D123" s="8">
        <f t="shared" si="26"/>
        <v>1208.5</v>
      </c>
      <c r="E123" s="23">
        <f aca="true" t="shared" si="27" ref="E123:E131">D123/C123*100</f>
        <v>32.41336766441369</v>
      </c>
      <c r="F123" s="31">
        <v>3728.4</v>
      </c>
      <c r="G123" s="31">
        <v>1208.5</v>
      </c>
      <c r="H123" s="24">
        <f aca="true" t="shared" si="28" ref="H123:H133">G123/F123*100</f>
        <v>32.41336766441369</v>
      </c>
      <c r="I123" s="31"/>
      <c r="J123" s="31"/>
      <c r="K123" s="24"/>
      <c r="L123" s="24"/>
      <c r="M123" s="25"/>
      <c r="N123" s="25"/>
    </row>
    <row r="124" spans="1:14" ht="29.25" customHeight="1">
      <c r="A124" s="17">
        <v>103</v>
      </c>
      <c r="B124" s="18" t="s">
        <v>0</v>
      </c>
      <c r="C124" s="8">
        <f t="shared" si="26"/>
        <v>8078.9</v>
      </c>
      <c r="D124" s="8">
        <f t="shared" si="26"/>
        <v>852.2</v>
      </c>
      <c r="E124" s="23">
        <f t="shared" si="27"/>
        <v>10.54846575647675</v>
      </c>
      <c r="F124" s="31">
        <v>8078.9</v>
      </c>
      <c r="G124" s="32">
        <v>852.2</v>
      </c>
      <c r="H124" s="24">
        <f t="shared" si="28"/>
        <v>10.54846575647675</v>
      </c>
      <c r="I124" s="24"/>
      <c r="J124" s="24"/>
      <c r="K124" s="24"/>
      <c r="L124" s="25"/>
      <c r="M124" s="25"/>
      <c r="N124" s="25"/>
    </row>
    <row r="125" spans="1:14" ht="21" customHeight="1">
      <c r="A125" s="17">
        <v>104</v>
      </c>
      <c r="B125" s="18" t="s">
        <v>4</v>
      </c>
      <c r="C125" s="8">
        <f t="shared" si="26"/>
        <v>80</v>
      </c>
      <c r="D125" s="8">
        <f t="shared" si="26"/>
        <v>0</v>
      </c>
      <c r="E125" s="23">
        <f t="shared" si="27"/>
        <v>0</v>
      </c>
      <c r="F125" s="31">
        <v>80</v>
      </c>
      <c r="G125" s="31"/>
      <c r="H125" s="24">
        <f t="shared" si="28"/>
        <v>0</v>
      </c>
      <c r="I125" s="31"/>
      <c r="J125" s="31"/>
      <c r="K125" s="24"/>
      <c r="L125" s="24"/>
      <c r="M125" s="25"/>
      <c r="N125" s="25"/>
    </row>
    <row r="126" spans="1:14" ht="15" customHeight="1">
      <c r="A126" s="17">
        <v>105</v>
      </c>
      <c r="B126" s="18" t="s">
        <v>5</v>
      </c>
      <c r="C126" s="8">
        <f t="shared" si="26"/>
        <v>15983.1</v>
      </c>
      <c r="D126" s="8">
        <f t="shared" si="26"/>
        <v>4636.9</v>
      </c>
      <c r="E126" s="23">
        <f t="shared" si="27"/>
        <v>29.01126815198553</v>
      </c>
      <c r="F126" s="24">
        <v>11329.5</v>
      </c>
      <c r="G126" s="24">
        <v>4636.9</v>
      </c>
      <c r="H126" s="24">
        <f t="shared" si="28"/>
        <v>40.92766671079924</v>
      </c>
      <c r="I126" s="31">
        <v>4653.6</v>
      </c>
      <c r="J126" s="31"/>
      <c r="K126" s="24">
        <f>J126/I126*100</f>
        <v>0</v>
      </c>
      <c r="L126" s="24"/>
      <c r="M126" s="25"/>
      <c r="N126" s="25"/>
    </row>
    <row r="127" spans="1:14" ht="33" customHeight="1">
      <c r="A127" s="17">
        <v>106</v>
      </c>
      <c r="B127" s="18" t="s">
        <v>58</v>
      </c>
      <c r="C127" s="8">
        <f>F127+I127+L127</f>
        <v>110</v>
      </c>
      <c r="D127" s="8">
        <f>G127+J127+M127</f>
        <v>0</v>
      </c>
      <c r="E127" s="23">
        <f>D127/C127*100</f>
        <v>0</v>
      </c>
      <c r="F127" s="24">
        <v>110</v>
      </c>
      <c r="G127" s="24"/>
      <c r="H127" s="24">
        <f t="shared" si="28"/>
        <v>0</v>
      </c>
      <c r="I127" s="31"/>
      <c r="J127" s="31"/>
      <c r="K127" s="24"/>
      <c r="L127" s="24"/>
      <c r="M127" s="25"/>
      <c r="N127" s="25"/>
    </row>
    <row r="128" spans="1:14" ht="15" customHeight="1">
      <c r="A128" s="17">
        <v>107</v>
      </c>
      <c r="B128" s="18" t="s">
        <v>7</v>
      </c>
      <c r="C128" s="8">
        <f t="shared" si="26"/>
        <v>5</v>
      </c>
      <c r="D128" s="8">
        <f t="shared" si="26"/>
        <v>0</v>
      </c>
      <c r="E128" s="23">
        <f t="shared" si="27"/>
        <v>0</v>
      </c>
      <c r="F128" s="24">
        <v>5</v>
      </c>
      <c r="G128" s="24"/>
      <c r="H128" s="24">
        <f t="shared" si="28"/>
        <v>0</v>
      </c>
      <c r="I128" s="31"/>
      <c r="J128" s="31"/>
      <c r="K128" s="24"/>
      <c r="L128" s="24"/>
      <c r="M128" s="25"/>
      <c r="N128" s="25"/>
    </row>
    <row r="129" spans="1:14" ht="33" customHeight="1">
      <c r="A129" s="17">
        <v>108</v>
      </c>
      <c r="B129" s="53" t="s">
        <v>59</v>
      </c>
      <c r="C129" s="8">
        <f>F129+I129+L129</f>
        <v>25</v>
      </c>
      <c r="D129" s="8">
        <f>G129+J129+M129</f>
        <v>17.5</v>
      </c>
      <c r="E129" s="23">
        <f>D129/C129*100</f>
        <v>70</v>
      </c>
      <c r="F129" s="24">
        <v>25</v>
      </c>
      <c r="G129" s="24">
        <v>17.5</v>
      </c>
      <c r="H129" s="24">
        <f t="shared" si="28"/>
        <v>70</v>
      </c>
      <c r="I129" s="31"/>
      <c r="J129" s="31"/>
      <c r="K129" s="24"/>
      <c r="L129" s="24"/>
      <c r="M129" s="25"/>
      <c r="N129" s="25"/>
    </row>
    <row r="130" spans="1:14" ht="36.75" customHeight="1">
      <c r="A130" s="17">
        <v>109</v>
      </c>
      <c r="B130" s="18" t="s">
        <v>48</v>
      </c>
      <c r="C130" s="8">
        <f t="shared" si="26"/>
        <v>10</v>
      </c>
      <c r="D130" s="8">
        <f t="shared" si="26"/>
        <v>9.9</v>
      </c>
      <c r="E130" s="23">
        <f t="shared" si="27"/>
        <v>99</v>
      </c>
      <c r="F130" s="31">
        <v>10</v>
      </c>
      <c r="G130" s="31">
        <v>9.9</v>
      </c>
      <c r="H130" s="24">
        <f t="shared" si="28"/>
        <v>99</v>
      </c>
      <c r="I130" s="24"/>
      <c r="J130" s="24"/>
      <c r="K130" s="24"/>
      <c r="L130" s="24"/>
      <c r="M130" s="25"/>
      <c r="N130" s="25"/>
    </row>
    <row r="131" spans="1:14" ht="36.75" customHeight="1">
      <c r="A131" s="17">
        <v>110</v>
      </c>
      <c r="B131" s="18" t="s">
        <v>60</v>
      </c>
      <c r="C131" s="8">
        <f t="shared" si="26"/>
        <v>50</v>
      </c>
      <c r="D131" s="8">
        <f t="shared" si="26"/>
        <v>37.8</v>
      </c>
      <c r="E131" s="23">
        <f t="shared" si="27"/>
        <v>75.6</v>
      </c>
      <c r="F131" s="31">
        <v>50</v>
      </c>
      <c r="G131" s="31">
        <v>37.8</v>
      </c>
      <c r="H131" s="24">
        <f t="shared" si="28"/>
        <v>75.6</v>
      </c>
      <c r="I131" s="24"/>
      <c r="J131" s="24"/>
      <c r="K131" s="24"/>
      <c r="L131" s="24"/>
      <c r="M131" s="25"/>
      <c r="N131" s="25"/>
    </row>
    <row r="132" spans="1:14" ht="36.75" customHeight="1">
      <c r="A132" s="17">
        <v>111</v>
      </c>
      <c r="B132" s="18" t="s">
        <v>81</v>
      </c>
      <c r="C132" s="8">
        <f>F132+I132+L132</f>
        <v>5</v>
      </c>
      <c r="D132" s="8">
        <f>G132+J132+M132</f>
        <v>0</v>
      </c>
      <c r="E132" s="23">
        <f>D132/C132*100</f>
        <v>0</v>
      </c>
      <c r="F132" s="31">
        <v>5</v>
      </c>
      <c r="G132" s="31"/>
      <c r="H132" s="24">
        <f t="shared" si="28"/>
        <v>0</v>
      </c>
      <c r="I132" s="24"/>
      <c r="J132" s="24"/>
      <c r="K132" s="24"/>
      <c r="L132" s="24"/>
      <c r="M132" s="25"/>
      <c r="N132" s="25"/>
    </row>
    <row r="133" spans="1:14" ht="36.75" customHeight="1">
      <c r="A133" s="17">
        <v>112</v>
      </c>
      <c r="B133" s="18" t="s">
        <v>53</v>
      </c>
      <c r="C133" s="8">
        <f>F133+I133+L133</f>
        <v>445</v>
      </c>
      <c r="D133" s="8">
        <f>G133+J133+M133</f>
        <v>264.6</v>
      </c>
      <c r="E133" s="23">
        <f>D133/C133*100</f>
        <v>59.46067415730337</v>
      </c>
      <c r="F133" s="31">
        <v>445</v>
      </c>
      <c r="G133" s="31">
        <v>264.6</v>
      </c>
      <c r="H133" s="24">
        <f t="shared" si="28"/>
        <v>59.46067415730337</v>
      </c>
      <c r="I133" s="24"/>
      <c r="J133" s="24"/>
      <c r="K133" s="24"/>
      <c r="L133" s="24"/>
      <c r="M133" s="25"/>
      <c r="N133" s="25"/>
    </row>
    <row r="134" spans="1:14" s="16" customFormat="1" ht="18" customHeight="1">
      <c r="A134" s="21"/>
      <c r="B134" s="22" t="s">
        <v>1</v>
      </c>
      <c r="C134" s="26">
        <f>SUM(C121:C133)</f>
        <v>28644.4</v>
      </c>
      <c r="D134" s="26">
        <f>SUM(D121:D133)</f>
        <v>7097.5</v>
      </c>
      <c r="E134" s="27">
        <f>D134/C134*100</f>
        <v>24.777967072097862</v>
      </c>
      <c r="F134" s="26">
        <f>SUM(F121:F133)</f>
        <v>23990.8</v>
      </c>
      <c r="G134" s="26">
        <f>SUM(G121:G133)</f>
        <v>7097.5</v>
      </c>
      <c r="H134" s="26">
        <f>G134/F134*100</f>
        <v>29.584257298631144</v>
      </c>
      <c r="I134" s="26">
        <f>SUM(I121:I130)</f>
        <v>4653.6</v>
      </c>
      <c r="J134" s="26">
        <f>SUM(J121:J130)</f>
        <v>0</v>
      </c>
      <c r="K134" s="26"/>
      <c r="L134" s="26">
        <f>SUM(L121:L130)</f>
        <v>0</v>
      </c>
      <c r="M134" s="26">
        <f>SUM(M121:M130)</f>
        <v>0</v>
      </c>
      <c r="N134" s="26">
        <v>0</v>
      </c>
    </row>
    <row r="135" spans="1:14" ht="22.5" customHeight="1">
      <c r="A135" s="59" t="s">
        <v>24</v>
      </c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</row>
    <row r="136" spans="1:14" ht="23.25" customHeight="1">
      <c r="A136" s="17">
        <v>113</v>
      </c>
      <c r="B136" s="18" t="s">
        <v>2</v>
      </c>
      <c r="C136" s="8">
        <f aca="true" t="shared" si="29" ref="C136:D146">F136+I136+L136</f>
        <v>210</v>
      </c>
      <c r="D136" s="8">
        <f t="shared" si="29"/>
        <v>50</v>
      </c>
      <c r="E136" s="23">
        <f>D136/C136*100</f>
        <v>23.809523809523807</v>
      </c>
      <c r="F136" s="31">
        <v>210</v>
      </c>
      <c r="G136" s="31">
        <v>50</v>
      </c>
      <c r="H136" s="24">
        <f>G136/F136*100</f>
        <v>23.809523809523807</v>
      </c>
      <c r="I136" s="24"/>
      <c r="J136" s="24"/>
      <c r="K136" s="24"/>
      <c r="L136" s="24"/>
      <c r="M136" s="25"/>
      <c r="N136" s="25"/>
    </row>
    <row r="137" spans="1:14" ht="30" customHeight="1">
      <c r="A137" s="17">
        <v>114</v>
      </c>
      <c r="B137" s="18" t="s">
        <v>3</v>
      </c>
      <c r="C137" s="8">
        <f t="shared" si="29"/>
        <v>14167.2</v>
      </c>
      <c r="D137" s="8">
        <f t="shared" si="29"/>
        <v>4022.4</v>
      </c>
      <c r="E137" s="23">
        <f aca="true" t="shared" si="30" ref="E137:E147">D137/C137*100</f>
        <v>28.392342876503474</v>
      </c>
      <c r="F137" s="31">
        <v>14167.2</v>
      </c>
      <c r="G137" s="32">
        <v>4022.4</v>
      </c>
      <c r="H137" s="24">
        <f aca="true" t="shared" si="31" ref="H137:H146">G137/F137*100</f>
        <v>28.392342876503474</v>
      </c>
      <c r="I137" s="24"/>
      <c r="J137" s="24"/>
      <c r="K137" s="31"/>
      <c r="L137" s="25"/>
      <c r="M137" s="25"/>
      <c r="N137" s="25"/>
    </row>
    <row r="138" spans="1:14" ht="36.75" customHeight="1">
      <c r="A138" s="17">
        <v>115</v>
      </c>
      <c r="B138" s="18" t="s">
        <v>0</v>
      </c>
      <c r="C138" s="8">
        <f t="shared" si="29"/>
        <v>10612.4</v>
      </c>
      <c r="D138" s="8">
        <f t="shared" si="29"/>
        <v>5032.4</v>
      </c>
      <c r="E138" s="23">
        <f t="shared" si="30"/>
        <v>47.41999924616486</v>
      </c>
      <c r="F138" s="31">
        <v>10612.4</v>
      </c>
      <c r="G138" s="32">
        <v>5032.4</v>
      </c>
      <c r="H138" s="24">
        <f t="shared" si="31"/>
        <v>47.41999924616486</v>
      </c>
      <c r="I138" s="24"/>
      <c r="J138" s="31"/>
      <c r="K138" s="31"/>
      <c r="L138" s="25"/>
      <c r="M138" s="25"/>
      <c r="N138" s="25"/>
    </row>
    <row r="139" spans="1:14" ht="36.75" customHeight="1">
      <c r="A139" s="17">
        <v>116</v>
      </c>
      <c r="B139" s="18" t="s">
        <v>4</v>
      </c>
      <c r="C139" s="8">
        <f>F139+I139+L139</f>
        <v>50</v>
      </c>
      <c r="D139" s="8">
        <f>G139+J139+M139</f>
        <v>0</v>
      </c>
      <c r="E139" s="23">
        <f>D139/C139*100</f>
        <v>0</v>
      </c>
      <c r="F139" s="31">
        <v>50</v>
      </c>
      <c r="G139" s="32"/>
      <c r="H139" s="24">
        <f t="shared" si="31"/>
        <v>0</v>
      </c>
      <c r="I139" s="24"/>
      <c r="J139" s="31"/>
      <c r="K139" s="31"/>
      <c r="L139" s="25"/>
      <c r="M139" s="25"/>
      <c r="N139" s="25"/>
    </row>
    <row r="140" spans="1:14" ht="24" customHeight="1">
      <c r="A140" s="17">
        <v>117</v>
      </c>
      <c r="B140" s="18" t="s">
        <v>5</v>
      </c>
      <c r="C140" s="8">
        <f t="shared" si="29"/>
        <v>18570</v>
      </c>
      <c r="D140" s="8">
        <f t="shared" si="29"/>
        <v>9704.3</v>
      </c>
      <c r="E140" s="23">
        <f t="shared" si="30"/>
        <v>52.25794291868605</v>
      </c>
      <c r="F140" s="24">
        <v>16570</v>
      </c>
      <c r="G140" s="24">
        <v>7704.3</v>
      </c>
      <c r="H140" s="24">
        <f t="shared" si="31"/>
        <v>46.495473747736874</v>
      </c>
      <c r="I140" s="24">
        <v>2000</v>
      </c>
      <c r="J140" s="31">
        <v>2000</v>
      </c>
      <c r="K140" s="24">
        <f>J140/I140*100</f>
        <v>100</v>
      </c>
      <c r="L140" s="24"/>
      <c r="M140" s="25"/>
      <c r="N140" s="24"/>
    </row>
    <row r="141" spans="1:14" ht="30" customHeight="1">
      <c r="A141" s="17">
        <v>118</v>
      </c>
      <c r="B141" s="18" t="s">
        <v>6</v>
      </c>
      <c r="C141" s="8">
        <f t="shared" si="29"/>
        <v>350</v>
      </c>
      <c r="D141" s="8">
        <f t="shared" si="29"/>
        <v>290.8</v>
      </c>
      <c r="E141" s="23">
        <f t="shared" si="30"/>
        <v>83.08571428571429</v>
      </c>
      <c r="F141" s="31">
        <v>350</v>
      </c>
      <c r="G141" s="31">
        <v>290.8</v>
      </c>
      <c r="H141" s="24">
        <f t="shared" si="31"/>
        <v>83.08571428571429</v>
      </c>
      <c r="I141" s="24"/>
      <c r="J141" s="31"/>
      <c r="K141" s="31"/>
      <c r="L141" s="24"/>
      <c r="M141" s="25"/>
      <c r="N141" s="24"/>
    </row>
    <row r="142" spans="1:14" ht="30" customHeight="1">
      <c r="A142" s="17">
        <v>119</v>
      </c>
      <c r="B142" s="18" t="s">
        <v>7</v>
      </c>
      <c r="C142" s="8">
        <f>F142+I142+L142</f>
        <v>10</v>
      </c>
      <c r="D142" s="8">
        <f>G142+J142+M142</f>
        <v>0</v>
      </c>
      <c r="E142" s="23">
        <f>D142/C142*100</f>
        <v>0</v>
      </c>
      <c r="F142" s="31">
        <v>10</v>
      </c>
      <c r="G142" s="31"/>
      <c r="H142" s="24">
        <f t="shared" si="31"/>
        <v>0</v>
      </c>
      <c r="I142" s="24"/>
      <c r="J142" s="31"/>
      <c r="K142" s="31"/>
      <c r="L142" s="24"/>
      <c r="M142" s="25"/>
      <c r="N142" s="24"/>
    </row>
    <row r="143" spans="1:14" s="20" customFormat="1" ht="17.25" customHeight="1">
      <c r="A143" s="17">
        <v>120</v>
      </c>
      <c r="B143" s="18" t="s">
        <v>10</v>
      </c>
      <c r="C143" s="8">
        <f t="shared" si="29"/>
        <v>15</v>
      </c>
      <c r="D143" s="8">
        <f t="shared" si="29"/>
        <v>0</v>
      </c>
      <c r="E143" s="23">
        <f t="shared" si="30"/>
        <v>0</v>
      </c>
      <c r="F143" s="31">
        <v>15</v>
      </c>
      <c r="G143" s="31"/>
      <c r="H143" s="24">
        <f t="shared" si="31"/>
        <v>0</v>
      </c>
      <c r="I143" s="24"/>
      <c r="J143" s="24"/>
      <c r="K143" s="31"/>
      <c r="L143" s="24"/>
      <c r="M143" s="25"/>
      <c r="N143" s="24"/>
    </row>
    <row r="144" spans="1:14" s="20" customFormat="1" ht="22.5" customHeight="1">
      <c r="A144" s="17">
        <v>121</v>
      </c>
      <c r="B144" s="18" t="s">
        <v>15</v>
      </c>
      <c r="C144" s="8">
        <f t="shared" si="29"/>
        <v>10</v>
      </c>
      <c r="D144" s="8">
        <f t="shared" si="29"/>
        <v>0</v>
      </c>
      <c r="E144" s="23">
        <f t="shared" si="30"/>
        <v>0</v>
      </c>
      <c r="F144" s="31">
        <v>10</v>
      </c>
      <c r="G144" s="31"/>
      <c r="H144" s="24">
        <f t="shared" si="31"/>
        <v>0</v>
      </c>
      <c r="I144" s="24"/>
      <c r="J144" s="24"/>
      <c r="K144" s="31"/>
      <c r="L144" s="24"/>
      <c r="M144" s="25"/>
      <c r="N144" s="24"/>
    </row>
    <row r="145" spans="1:14" ht="13.5">
      <c r="A145" s="17">
        <v>122</v>
      </c>
      <c r="B145" s="18" t="s">
        <v>8</v>
      </c>
      <c r="C145" s="8">
        <f t="shared" si="29"/>
        <v>100</v>
      </c>
      <c r="D145" s="8">
        <f t="shared" si="29"/>
        <v>37.6</v>
      </c>
      <c r="E145" s="23">
        <f t="shared" si="30"/>
        <v>37.6</v>
      </c>
      <c r="F145" s="31">
        <v>100</v>
      </c>
      <c r="G145" s="31">
        <v>37.6</v>
      </c>
      <c r="H145" s="24">
        <f t="shared" si="31"/>
        <v>37.6</v>
      </c>
      <c r="I145" s="24"/>
      <c r="J145" s="24"/>
      <c r="K145" s="31"/>
      <c r="L145" s="24"/>
      <c r="M145" s="25"/>
      <c r="N145" s="24"/>
    </row>
    <row r="146" spans="1:14" s="20" customFormat="1" ht="13.5">
      <c r="A146" s="17">
        <v>123</v>
      </c>
      <c r="B146" s="18" t="s">
        <v>16</v>
      </c>
      <c r="C146" s="8">
        <f t="shared" si="29"/>
        <v>882</v>
      </c>
      <c r="D146" s="8">
        <f t="shared" si="29"/>
        <v>496.3</v>
      </c>
      <c r="E146" s="23">
        <f t="shared" si="30"/>
        <v>56.26984126984127</v>
      </c>
      <c r="F146" s="31">
        <v>882</v>
      </c>
      <c r="G146" s="31">
        <v>496.3</v>
      </c>
      <c r="H146" s="24">
        <f t="shared" si="31"/>
        <v>56.26984126984127</v>
      </c>
      <c r="I146" s="24"/>
      <c r="J146" s="24"/>
      <c r="K146" s="31"/>
      <c r="L146" s="24"/>
      <c r="M146" s="25"/>
      <c r="N146" s="24"/>
    </row>
    <row r="147" spans="1:14" s="16" customFormat="1" ht="21.75" customHeight="1">
      <c r="A147" s="21"/>
      <c r="B147" s="22" t="s">
        <v>1</v>
      </c>
      <c r="C147" s="26">
        <f>SUM(C136:C146)</f>
        <v>44976.6</v>
      </c>
      <c r="D147" s="26">
        <f>SUM(D136:D146)</f>
        <v>19633.799999999996</v>
      </c>
      <c r="E147" s="27">
        <f t="shared" si="30"/>
        <v>43.65336641720361</v>
      </c>
      <c r="F147" s="26">
        <f>SUM(F136:F146)</f>
        <v>42976.6</v>
      </c>
      <c r="G147" s="26">
        <f>SUM(G136:G146)</f>
        <v>17633.799999999996</v>
      </c>
      <c r="H147" s="26">
        <f>G147/F147*100</f>
        <v>41.03116579720126</v>
      </c>
      <c r="I147" s="26">
        <f>SUM(I136:I146)</f>
        <v>2000</v>
      </c>
      <c r="J147" s="26">
        <f>SUM(J136:J146)</f>
        <v>2000</v>
      </c>
      <c r="K147" s="26">
        <v>0</v>
      </c>
      <c r="L147" s="26">
        <f>SUM(L136:L146)</f>
        <v>0</v>
      </c>
      <c r="M147" s="26">
        <f>SUM(M136:M146)</f>
        <v>0</v>
      </c>
      <c r="N147" s="26">
        <v>0</v>
      </c>
    </row>
    <row r="148" spans="2:12" ht="12.75" customHeight="1">
      <c r="B148" s="35"/>
      <c r="C148" s="36"/>
      <c r="D148" s="36"/>
      <c r="E148" s="36"/>
      <c r="F148" s="35"/>
      <c r="G148" s="35"/>
      <c r="H148" s="35"/>
      <c r="I148" s="35"/>
      <c r="J148" s="35"/>
      <c r="K148" s="35"/>
      <c r="L148" s="35"/>
    </row>
    <row r="150" spans="3:14" ht="13.5">
      <c r="C150" s="38">
        <f>C24+C38+C53+C66+C79+C92+C106+C119+C134+C147</f>
        <v>3336569</v>
      </c>
      <c r="D150" s="38">
        <f>D24+D38+D53+D66+D79+D92+D106+D119+D134+D147</f>
        <v>1441690.4000000001</v>
      </c>
      <c r="E150" s="38">
        <f>SUM(D150/C150*100)</f>
        <v>43.20876924769127</v>
      </c>
      <c r="F150" s="38">
        <f>F24+F38+F53+F66+F79+F92+F106+F119+F134+F147</f>
        <v>1197234.1</v>
      </c>
      <c r="G150" s="38">
        <f>G24+G38+G53+G66+G79+G92+G106+G119+G134+G147</f>
        <v>537751.0000000001</v>
      </c>
      <c r="H150" s="38">
        <f>SUM(G150/F150*100)</f>
        <v>44.91611122670162</v>
      </c>
      <c r="I150" s="38">
        <f>I24+I38+I53+I66+I79+I92+I106+I119+I134+I147</f>
        <v>1761820.1</v>
      </c>
      <c r="J150" s="38">
        <f>J24+J38+J53+J66+J79+J92+J106+J119+J134+J147</f>
        <v>716232.9000000001</v>
      </c>
      <c r="K150" s="38">
        <f>SUM(J150/I150*100)</f>
        <v>40.65300991854958</v>
      </c>
      <c r="L150" s="38">
        <f>L24+L38+L53+L66+L79+L92+L106+L119+L134+L147</f>
        <v>377514.8</v>
      </c>
      <c r="M150" s="38">
        <f>M24+M38+M53+M66+M79+M92+M106+M119+M134+M147</f>
        <v>187280.69999999998</v>
      </c>
      <c r="N150" s="38">
        <f>SUM(M150/L150*100)</f>
        <v>49.60883652773348</v>
      </c>
    </row>
    <row r="151" spans="3:14" ht="13.5">
      <c r="C151" s="38">
        <f>C38+C53+C66+C79+C92+C106+C119+C134+C147</f>
        <v>561462.6</v>
      </c>
      <c r="D151" s="38">
        <f>D38+D53+D66+D79+D92+D106+D119+D134+D147</f>
        <v>216538.5</v>
      </c>
      <c r="E151" s="38">
        <f>SUM(D151/C151*100)</f>
        <v>38.56686090934641</v>
      </c>
      <c r="F151" s="38">
        <f>F38+F53+F66+F79+F92+F106+F119+F134+F147</f>
        <v>397483.4</v>
      </c>
      <c r="G151" s="38">
        <f>G38+G53+G66+G79+G92+G106+G119+G134+G147</f>
        <v>172333.80000000002</v>
      </c>
      <c r="H151" s="38">
        <f>SUM(G151/F151*100)</f>
        <v>43.35622569395351</v>
      </c>
      <c r="I151" s="38">
        <f>I38+I53+I66+I79+I92+I106+I119+I134+I147</f>
        <v>77319.1</v>
      </c>
      <c r="J151" s="38">
        <f>J38+J53+J66+J79+J92+J106+J119+J134+J147</f>
        <v>20456.7</v>
      </c>
      <c r="K151" s="38">
        <f>SUM(J151/I151*100)</f>
        <v>26.45749885862613</v>
      </c>
      <c r="L151" s="38">
        <f>L38+L53+L66+L79+L92+L106+L119+L134+L147</f>
        <v>86660.09999999999</v>
      </c>
      <c r="M151" s="38">
        <f>M38+M53+M66+M79+M92+M106+M119+M134+M147</f>
        <v>23322.2</v>
      </c>
      <c r="N151" s="38">
        <f>SUM(M151/L151*100)</f>
        <v>26.91226989121868</v>
      </c>
    </row>
  </sheetData>
  <sheetProtection/>
  <mergeCells count="18">
    <mergeCell ref="A93:N93"/>
    <mergeCell ref="A107:N107"/>
    <mergeCell ref="A120:N120"/>
    <mergeCell ref="A135:N135"/>
    <mergeCell ref="A6:N6"/>
    <mergeCell ref="A25:N25"/>
    <mergeCell ref="A39:N39"/>
    <mergeCell ref="A54:N54"/>
    <mergeCell ref="A67:N67"/>
    <mergeCell ref="A80:N80"/>
    <mergeCell ref="B1:M1"/>
    <mergeCell ref="A2:A4"/>
    <mergeCell ref="B2:B4"/>
    <mergeCell ref="C2:N2"/>
    <mergeCell ref="C3:E3"/>
    <mergeCell ref="F3:H3"/>
    <mergeCell ref="I3:K3"/>
    <mergeCell ref="L3:N3"/>
  </mergeCells>
  <printOptions/>
  <pageMargins left="0.7874015748031497" right="0.7874015748031497" top="0.3937007874015748" bottom="0" header="0.31496062992125984" footer="0.31496062992125984"/>
  <pageSetup fitToHeight="5" horizontalDpi="600" verticalDpi="600" orientation="landscape" paperSize="9" scale="50" r:id="rId1"/>
  <rowBreaks count="4" manualBreakCount="4">
    <brk id="38" max="255" man="1"/>
    <brk id="66" max="255" man="1"/>
    <brk id="92" max="255" man="1"/>
    <brk id="1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zhanova</dc:creator>
  <cp:keywords/>
  <dc:description/>
  <cp:lastModifiedBy>Христозова Антонина</cp:lastModifiedBy>
  <cp:lastPrinted>2021-04-05T13:17:48Z</cp:lastPrinted>
  <dcterms:created xsi:type="dcterms:W3CDTF">2015-05-26T06:30:36Z</dcterms:created>
  <dcterms:modified xsi:type="dcterms:W3CDTF">2023-07-03T13:56:34Z</dcterms:modified>
  <cp:category/>
  <cp:version/>
  <cp:contentType/>
  <cp:contentStatus/>
</cp:coreProperties>
</file>