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на 01.12.23" sheetId="1" r:id="rId1"/>
  </sheets>
  <definedNames>
    <definedName name="_xlnm.Print_Titles" localSheetId="0">'на 01.12.23'!$2:$5</definedName>
    <definedName name="_xlnm.Print_Area" localSheetId="0">'на 01.12.23'!$A$1:$N$150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<sst xmlns="http://schemas.openxmlformats.org/spreadsheetml/2006/main" count="183" uniqueCount="85">
  <si>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</si>
  <si>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</si>
  <si>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</si>
  <si>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</si>
  <si>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</si>
  <si>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</si>
  <si>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</si>
  <si>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</si>
  <si>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</si>
  <si>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</si>
  <si>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</si>
  <si>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</si>
  <si>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</si>
  <si>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</si>
  <si>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</si>
  <si>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</si>
  <si>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</si>
  <si>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</si>
  <si>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</si>
  <si>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</si>
  <si>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</si>
  <si>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</si>
  <si>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</si>
  <si>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</si>
  <si>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</si>
  <si>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</si>
  <si>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</si>
  <si>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</si>
  <si>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</si>
  <si>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</si>
  <si>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</si>
  <si>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</si>
  <si>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</si>
  <si>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</si>
  <si>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</si>
  <si>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</si>
  <si>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</si>
  <si>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</si>
  <si>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</si>
  <si>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</si>
  <si>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</si>
  <si>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</si>
  <si>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</si>
  <si>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</si>
  <si>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</si>
  <si>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</si>
  <si>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</si>
  <si>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</si>
  <si>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</si>
  <si>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</si>
  <si>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</si>
  <si>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</si>
  <si>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</si>
  <si>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</si>
  <si>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</si>
  <si>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</si>
  <si>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</si>
  <si>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</si>
  <si>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</si>
  <si>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</si>
  <si>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</si>
  <si>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</si>
  <si>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</si>
  <si>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</si>
  <si>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</si>
  <si>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</si>
  <si>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</si>
  <si>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</si>
  <si>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</si>
  <si>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</si>
  <si>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</si>
  <si>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</si>
  <si>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</si>
  <si>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</si>
  <si>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</si>
  <si>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</si>
  <si>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</si>
  <si>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</si>
  <si>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</si>
  <si>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</si>
  <si>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</si>
  <si>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</si>
  <si>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2023 ГОД</t>
  </si>
  <si>
    <t>43</t>
  </si>
  <si>
    <t>Анализ муниципальных программ муниципального образования Новокубанский район на 01.12.2023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</si>
</sst>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89" fontId="2" fillId="1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90" fontId="3" fillId="1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89" fontId="2" fillId="0" borderId="10" xfId="56" applyNumberFormat="1" applyFont="1" applyFill="1" applyBorder="1" applyAlignment="1" applyProtection="1">
      <alignment horizontal="right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0" fontId="2" fillId="0" borderId="10" xfId="56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wrapText="1"/>
      <protection hidden="1"/>
    </xf>
    <xf numFmtId="194" fontId="2" fillId="0" borderId="10" xfId="56" applyNumberFormat="1" applyFont="1" applyFill="1" applyBorder="1" applyAlignment="1" applyProtection="1">
      <alignment horizontal="right"/>
      <protection hidden="1"/>
    </xf>
    <xf numFmtId="194" fontId="2" fillId="0" borderId="10" xfId="56" applyNumberFormat="1" applyFont="1" applyFill="1" applyBorder="1" applyAlignment="1" applyProtection="1">
      <alignment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9" fontId="2" fillId="0" borderId="10" xfId="56" applyNumberFormat="1" applyFont="1" applyFill="1" applyBorder="1" applyAlignment="1">
      <alignment horizontal="right"/>
      <protection/>
    </xf>
    <xf numFmtId="0" fontId="3" fillId="0" borderId="0" xfId="56" applyFont="1" applyFill="1">
      <alignment/>
      <protection/>
    </xf>
    <xf numFmtId="187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>
      <alignment horizontal="right"/>
      <protection/>
    </xf>
    <xf numFmtId="194" fontId="2" fillId="0" borderId="10" xfId="56" applyNumberFormat="1" applyFont="1" applyFill="1" applyBorder="1" applyAlignment="1">
      <alignment horizontal="right"/>
      <protection/>
    </xf>
    <xf numFmtId="189" fontId="2" fillId="0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vertical="top" wrapText="1"/>
      <protection hidden="1"/>
    </xf>
    <xf numFmtId="190" fontId="2" fillId="13" borderId="10" xfId="56" applyNumberFormat="1" applyFont="1" applyFill="1" applyBorder="1" applyAlignment="1" applyProtection="1">
      <alignment horizontal="center" wrapText="1"/>
      <protection hidden="1"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189" fontId="3" fillId="33" borderId="10" xfId="0" applyNumberFormat="1" applyFont="1" applyFill="1" applyBorder="1" applyAlignment="1">
      <alignment horizontal="center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view="pageBreakPreview" zoomScale="80" zoomScaleNormal="80" zoomScaleSheetLayoutView="80" zoomScalePageLayoutView="0" workbookViewId="0" topLeftCell="A1">
      <pane ySplit="4" topLeftCell="A138" activePane="bottomLeft" state="frozen"/>
      <selection pane="topLeft" activeCell="A1" sqref="A1"/>
      <selection pane="bottomLeft" activeCell="C154" sqref="C154"/>
    </sheetView>
  </sheetViews>
  <sheetFormatPr defaultColWidth="9.00390625" defaultRowHeight="12.75"/>
  <cols>
    <col min="1" max="1" width="6.25390625" style="1" bestFit="1" customWidth="1"/>
    <col min="2" max="2" width="64.25390625" style="2" customWidth="1"/>
    <col min="3" max="3" width="15.625" style="22" bestFit="1" customWidth="1"/>
    <col min="4" max="4" width="16.375" style="22" customWidth="1"/>
    <col min="5" max="5" width="8.625" style="22" bestFit="1" customWidth="1"/>
    <col min="6" max="6" width="15.00390625" style="2" customWidth="1"/>
    <col min="7" max="7" width="17.375" style="2" customWidth="1"/>
    <col min="8" max="8" width="9.875" style="2" customWidth="1"/>
    <col min="9" max="9" width="17.75390625" style="2" bestFit="1" customWidth="1"/>
    <col min="10" max="10" width="16.375" style="2" customWidth="1"/>
    <col min="11" max="11" width="8.625" style="2" customWidth="1"/>
    <col min="12" max="12" width="14.125" style="2" customWidth="1"/>
    <col min="13" max="13" width="13.875" style="2" customWidth="1"/>
    <col min="14" max="14" width="10.125" style="2" customWidth="1"/>
    <col min="15" max="237" width="9.125" style="2" customWidth="1"/>
    <col min="238" max="16384" width="9.125" style="2" customWidth="1"/>
  </cols>
  <sheetData>
    <row r="1" spans="1:14" ht="56.25" customHeight="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3" customFormat="1" ht="15.75" customHeight="1">
      <c r="A2" s="56" t="s">
        <v>13</v>
      </c>
      <c r="B2" s="57" t="s">
        <v>12</v>
      </c>
      <c r="C2" s="57" t="s">
        <v>82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3" customFormat="1" ht="15.75" customHeight="1">
      <c r="A3" s="56"/>
      <c r="B3" s="57"/>
      <c r="C3" s="58" t="s">
        <v>29</v>
      </c>
      <c r="D3" s="58"/>
      <c r="E3" s="58"/>
      <c r="F3" s="57" t="s">
        <v>35</v>
      </c>
      <c r="G3" s="57"/>
      <c r="H3" s="57"/>
      <c r="I3" s="57" t="s">
        <v>30</v>
      </c>
      <c r="J3" s="57"/>
      <c r="K3" s="57"/>
      <c r="L3" s="57" t="s">
        <v>31</v>
      </c>
      <c r="M3" s="57"/>
      <c r="N3" s="57"/>
    </row>
    <row r="4" spans="1:14" s="3" customFormat="1" ht="15">
      <c r="A4" s="56"/>
      <c r="B4" s="57"/>
      <c r="C4" s="31" t="s">
        <v>33</v>
      </c>
      <c r="D4" s="31" t="s">
        <v>34</v>
      </c>
      <c r="E4" s="31" t="s">
        <v>28</v>
      </c>
      <c r="F4" s="30" t="s">
        <v>33</v>
      </c>
      <c r="G4" s="30" t="s">
        <v>34</v>
      </c>
      <c r="H4" s="30" t="s">
        <v>28</v>
      </c>
      <c r="I4" s="30" t="s">
        <v>33</v>
      </c>
      <c r="J4" s="30" t="s">
        <v>34</v>
      </c>
      <c r="K4" s="30" t="s">
        <v>28</v>
      </c>
      <c r="L4" s="30" t="s">
        <v>33</v>
      </c>
      <c r="M4" s="30" t="s">
        <v>34</v>
      </c>
      <c r="N4" s="30" t="s">
        <v>28</v>
      </c>
    </row>
    <row r="5" spans="1:14" s="3" customFormat="1" ht="15">
      <c r="A5" s="29">
        <v>1</v>
      </c>
      <c r="B5" s="29">
        <v>2</v>
      </c>
      <c r="C5" s="4">
        <v>3</v>
      </c>
      <c r="D5" s="4">
        <v>4</v>
      </c>
      <c r="E5" s="4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5.75" customHeight="1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36" customFormat="1" ht="30">
      <c r="A7" s="34">
        <v>1</v>
      </c>
      <c r="B7" s="35" t="s">
        <v>32</v>
      </c>
      <c r="C7" s="6">
        <f>F7+I7+L7</f>
        <v>1597740.9000000001</v>
      </c>
      <c r="D7" s="6">
        <f>G7+J7+M7</f>
        <v>1475131.8</v>
      </c>
      <c r="E7" s="6">
        <f>D7/C7*100</f>
        <v>92.3260961774215</v>
      </c>
      <c r="F7" s="8">
        <v>472973.4</v>
      </c>
      <c r="G7" s="8">
        <v>386555.1</v>
      </c>
      <c r="H7" s="8">
        <f>G7/F7*100</f>
        <v>81.72871878207103</v>
      </c>
      <c r="I7" s="8">
        <v>1040873.7</v>
      </c>
      <c r="J7" s="8">
        <v>1007895.9</v>
      </c>
      <c r="K7" s="8">
        <f>J7/I7*100</f>
        <v>96.8317193526938</v>
      </c>
      <c r="L7" s="8">
        <v>83893.8</v>
      </c>
      <c r="M7" s="8">
        <v>80680.8</v>
      </c>
      <c r="N7" s="8">
        <f>M7/L7*100</f>
        <v>96.17015798545305</v>
      </c>
    </row>
    <row r="8" spans="1:14" s="36" customFormat="1" ht="15">
      <c r="A8" s="34">
        <v>2</v>
      </c>
      <c r="B8" s="37" t="s">
        <v>2</v>
      </c>
      <c r="C8" s="6">
        <f aca="true" t="shared" si="0" ref="C8:C20">F8+I8+L8</f>
        <v>11592.6</v>
      </c>
      <c r="D8" s="6">
        <f aca="true" t="shared" si="1" ref="D8:D23">G8+J8+M8</f>
        <v>10725.800000000001</v>
      </c>
      <c r="E8" s="6">
        <f aca="true" t="shared" si="2" ref="E8:E24">D8/C8*100</f>
        <v>92.52281627935062</v>
      </c>
      <c r="F8" s="28">
        <v>8839.3</v>
      </c>
      <c r="G8" s="28">
        <v>7972.6</v>
      </c>
      <c r="H8" s="8">
        <f aca="true" t="shared" si="3" ref="H8:H21">G8/F8*100</f>
        <v>90.19492493749506</v>
      </c>
      <c r="I8" s="8">
        <v>1525.6</v>
      </c>
      <c r="J8" s="8">
        <v>1525.5</v>
      </c>
      <c r="K8" s="8">
        <f>J8/I8*100</f>
        <v>99.99344520188778</v>
      </c>
      <c r="L8" s="8">
        <v>1227.7</v>
      </c>
      <c r="M8" s="8">
        <v>1227.7</v>
      </c>
      <c r="N8" s="8">
        <f>M8/L8*100</f>
        <v>100</v>
      </c>
    </row>
    <row r="9" spans="1:14" s="36" customFormat="1" ht="30">
      <c r="A9" s="34">
        <v>3</v>
      </c>
      <c r="B9" s="37" t="s">
        <v>26</v>
      </c>
      <c r="C9" s="6">
        <f>F9+I9+L9</f>
        <v>187869</v>
      </c>
      <c r="D9" s="6">
        <f t="shared" si="1"/>
        <v>171435.5</v>
      </c>
      <c r="E9" s="6">
        <f t="shared" si="2"/>
        <v>91.25268138969176</v>
      </c>
      <c r="F9" s="28">
        <v>991</v>
      </c>
      <c r="G9" s="28">
        <v>558.8</v>
      </c>
      <c r="H9" s="8">
        <f t="shared" si="3"/>
        <v>56.3874873864783</v>
      </c>
      <c r="I9" s="8">
        <v>186878</v>
      </c>
      <c r="J9" s="8">
        <v>170876.7</v>
      </c>
      <c r="K9" s="8">
        <f>J9/I9*100</f>
        <v>91.43756889521507</v>
      </c>
      <c r="L9" s="8"/>
      <c r="M9" s="8"/>
      <c r="N9" s="8"/>
    </row>
    <row r="10" spans="1:14" s="36" customFormat="1" ht="30">
      <c r="A10" s="34">
        <v>4</v>
      </c>
      <c r="B10" s="37" t="s">
        <v>3</v>
      </c>
      <c r="C10" s="6">
        <f>F10+I10+L10</f>
        <v>641885.5</v>
      </c>
      <c r="D10" s="6">
        <f t="shared" si="1"/>
        <v>255463.3</v>
      </c>
      <c r="E10" s="6">
        <f>D10/C10*100</f>
        <v>39.79888936578252</v>
      </c>
      <c r="F10" s="28">
        <v>46141.4</v>
      </c>
      <c r="G10" s="28">
        <v>21088.4</v>
      </c>
      <c r="H10" s="8">
        <f t="shared" si="3"/>
        <v>45.70385814041187</v>
      </c>
      <c r="I10" s="8">
        <v>391739.6</v>
      </c>
      <c r="J10" s="8">
        <v>30370.4</v>
      </c>
      <c r="K10" s="8">
        <f>J10/I10*100</f>
        <v>7.752701028948823</v>
      </c>
      <c r="L10" s="8">
        <v>204004.5</v>
      </c>
      <c r="M10" s="8">
        <v>204004.5</v>
      </c>
      <c r="N10" s="8">
        <f>M10/L10*100</f>
        <v>100</v>
      </c>
    </row>
    <row r="11" spans="1:14" s="36" customFormat="1" ht="30">
      <c r="A11" s="34">
        <v>5</v>
      </c>
      <c r="B11" s="37" t="s">
        <v>0</v>
      </c>
      <c r="C11" s="6">
        <f t="shared" si="0"/>
        <v>28656.100000000002</v>
      </c>
      <c r="D11" s="6">
        <f t="shared" si="1"/>
        <v>288.3</v>
      </c>
      <c r="E11" s="6">
        <f t="shared" si="2"/>
        <v>1.0060685159529732</v>
      </c>
      <c r="F11" s="28">
        <v>4158.7</v>
      </c>
      <c r="G11" s="28">
        <v>288.3</v>
      </c>
      <c r="H11" s="8">
        <f t="shared" si="3"/>
        <v>6.932454853680237</v>
      </c>
      <c r="I11" s="8">
        <v>24497.4</v>
      </c>
      <c r="J11" s="8">
        <v>0</v>
      </c>
      <c r="K11" s="8">
        <f>J11/I11*100</f>
        <v>0</v>
      </c>
      <c r="L11" s="8"/>
      <c r="M11" s="8"/>
      <c r="N11" s="8"/>
    </row>
    <row r="12" spans="1:14" s="36" customFormat="1" ht="15">
      <c r="A12" s="34">
        <v>6</v>
      </c>
      <c r="B12" s="37" t="s">
        <v>4</v>
      </c>
      <c r="C12" s="6">
        <f>F12+I12+L12</f>
        <v>85283.6</v>
      </c>
      <c r="D12" s="6">
        <f t="shared" si="1"/>
        <v>74830.9</v>
      </c>
      <c r="E12" s="6">
        <f t="shared" si="2"/>
        <v>87.74359900379439</v>
      </c>
      <c r="F12" s="28">
        <v>85283.6</v>
      </c>
      <c r="G12" s="28">
        <v>74830.9</v>
      </c>
      <c r="H12" s="8">
        <f t="shared" si="3"/>
        <v>87.74359900379439</v>
      </c>
      <c r="I12" s="8"/>
      <c r="J12" s="8"/>
      <c r="K12" s="8"/>
      <c r="L12" s="8"/>
      <c r="M12" s="8"/>
      <c r="N12" s="8"/>
    </row>
    <row r="13" spans="1:14" s="36" customFormat="1" ht="15">
      <c r="A13" s="34">
        <v>7</v>
      </c>
      <c r="B13" s="37" t="s">
        <v>5</v>
      </c>
      <c r="C13" s="6">
        <f>F13+I13+L13</f>
        <v>62127.6</v>
      </c>
      <c r="D13" s="6">
        <f t="shared" si="1"/>
        <v>56699.1</v>
      </c>
      <c r="E13" s="6">
        <f t="shared" si="2"/>
        <v>91.2623375118305</v>
      </c>
      <c r="F13" s="28">
        <v>61635.2</v>
      </c>
      <c r="G13" s="28">
        <v>56213.2</v>
      </c>
      <c r="H13" s="8">
        <f t="shared" si="3"/>
        <v>91.20307876018899</v>
      </c>
      <c r="I13" s="8">
        <v>157.6</v>
      </c>
      <c r="J13" s="8">
        <v>151.1</v>
      </c>
      <c r="K13" s="8">
        <f>J13/I13*100</f>
        <v>95.8756345177665</v>
      </c>
      <c r="L13" s="8">
        <v>334.8</v>
      </c>
      <c r="M13" s="8">
        <v>334.8</v>
      </c>
      <c r="N13" s="8">
        <f>M13/L13*100</f>
        <v>100</v>
      </c>
    </row>
    <row r="14" spans="1:14" s="36" customFormat="1" ht="30">
      <c r="A14" s="34">
        <v>8</v>
      </c>
      <c r="B14" s="37" t="s">
        <v>6</v>
      </c>
      <c r="C14" s="6">
        <f>F14+I14+L14</f>
        <v>189187.9</v>
      </c>
      <c r="D14" s="6">
        <f t="shared" si="1"/>
        <v>83072.9</v>
      </c>
      <c r="E14" s="6">
        <f t="shared" si="2"/>
        <v>43.91026064563325</v>
      </c>
      <c r="F14" s="28">
        <v>107673.2</v>
      </c>
      <c r="G14" s="28">
        <v>58018.6</v>
      </c>
      <c r="H14" s="8">
        <f t="shared" si="3"/>
        <v>53.88397484239347</v>
      </c>
      <c r="I14" s="8">
        <v>81514.7</v>
      </c>
      <c r="J14" s="8">
        <v>25054.3</v>
      </c>
      <c r="K14" s="8">
        <f>J14/I14*100</f>
        <v>30.73592861164919</v>
      </c>
      <c r="L14" s="8"/>
      <c r="M14" s="8"/>
      <c r="N14" s="8"/>
    </row>
    <row r="15" spans="1:14" ht="30">
      <c r="A15" s="5">
        <v>9</v>
      </c>
      <c r="B15" s="7" t="s">
        <v>11</v>
      </c>
      <c r="C15" s="6">
        <f t="shared" si="0"/>
        <v>4326.6</v>
      </c>
      <c r="D15" s="6">
        <f t="shared" si="1"/>
        <v>3060.2</v>
      </c>
      <c r="E15" s="6">
        <f t="shared" si="2"/>
        <v>70.72990338834188</v>
      </c>
      <c r="F15" s="28">
        <v>4326.6</v>
      </c>
      <c r="G15" s="8">
        <v>3060.2</v>
      </c>
      <c r="H15" s="8">
        <f t="shared" si="3"/>
        <v>70.72990338834188</v>
      </c>
      <c r="I15" s="8"/>
      <c r="J15" s="8"/>
      <c r="K15" s="8"/>
      <c r="L15" s="8"/>
      <c r="M15" s="8"/>
      <c r="N15" s="8"/>
    </row>
    <row r="16" spans="1:14" ht="30">
      <c r="A16" s="5">
        <v>10</v>
      </c>
      <c r="B16" s="7" t="s">
        <v>27</v>
      </c>
      <c r="C16" s="6">
        <f t="shared" si="0"/>
        <v>410</v>
      </c>
      <c r="D16" s="6">
        <f t="shared" si="1"/>
        <v>381</v>
      </c>
      <c r="E16" s="6">
        <f t="shared" si="2"/>
        <v>92.92682926829269</v>
      </c>
      <c r="F16" s="28">
        <v>410</v>
      </c>
      <c r="G16" s="8">
        <v>381</v>
      </c>
      <c r="H16" s="8">
        <f t="shared" si="3"/>
        <v>92.92682926829269</v>
      </c>
      <c r="I16" s="8"/>
      <c r="J16" s="8"/>
      <c r="K16" s="8"/>
      <c r="L16" s="8"/>
      <c r="M16" s="8"/>
      <c r="N16" s="8"/>
    </row>
    <row r="17" spans="1:14" ht="15">
      <c r="A17" s="5">
        <v>11</v>
      </c>
      <c r="B17" s="7" t="s">
        <v>15</v>
      </c>
      <c r="C17" s="6">
        <f t="shared" si="0"/>
        <v>12644.4</v>
      </c>
      <c r="D17" s="6">
        <f t="shared" si="1"/>
        <v>11013.3</v>
      </c>
      <c r="E17" s="6">
        <f t="shared" si="2"/>
        <v>87.10021827844737</v>
      </c>
      <c r="F17" s="28">
        <v>12644.4</v>
      </c>
      <c r="G17" s="8">
        <v>11013.3</v>
      </c>
      <c r="H17" s="8">
        <f t="shared" si="3"/>
        <v>87.10021827844737</v>
      </c>
      <c r="I17" s="8"/>
      <c r="J17" s="8"/>
      <c r="K17" s="8"/>
      <c r="L17" s="8"/>
      <c r="M17" s="8"/>
      <c r="N17" s="8"/>
    </row>
    <row r="18" spans="1:14" ht="33" customHeight="1">
      <c r="A18" s="5">
        <v>12</v>
      </c>
      <c r="B18" s="7" t="s">
        <v>56</v>
      </c>
      <c r="C18" s="6">
        <f t="shared" si="0"/>
        <v>5050</v>
      </c>
      <c r="D18" s="6">
        <f t="shared" si="1"/>
        <v>3498.7</v>
      </c>
      <c r="E18" s="6">
        <f t="shared" si="2"/>
        <v>69.28118811881188</v>
      </c>
      <c r="F18" s="28">
        <v>5050</v>
      </c>
      <c r="G18" s="28">
        <v>3498.7</v>
      </c>
      <c r="H18" s="8">
        <f t="shared" si="3"/>
        <v>69.28118811881188</v>
      </c>
      <c r="I18" s="8"/>
      <c r="J18" s="8"/>
      <c r="K18" s="8"/>
      <c r="L18" s="8"/>
      <c r="M18" s="8"/>
      <c r="N18" s="8"/>
    </row>
    <row r="19" spans="1:14" ht="30">
      <c r="A19" s="5">
        <v>13</v>
      </c>
      <c r="B19" s="7" t="s">
        <v>49</v>
      </c>
      <c r="C19" s="6">
        <f t="shared" si="0"/>
        <v>10339.2</v>
      </c>
      <c r="D19" s="6">
        <f t="shared" si="1"/>
        <v>7406.1</v>
      </c>
      <c r="E19" s="6">
        <f t="shared" si="2"/>
        <v>71.63126740947075</v>
      </c>
      <c r="F19" s="28">
        <v>10339.2</v>
      </c>
      <c r="G19" s="28">
        <v>7406.1</v>
      </c>
      <c r="H19" s="8">
        <f t="shared" si="3"/>
        <v>71.63126740947075</v>
      </c>
      <c r="I19" s="8"/>
      <c r="J19" s="8"/>
      <c r="K19" s="8"/>
      <c r="L19" s="8"/>
      <c r="M19" s="8"/>
      <c r="N19" s="8"/>
    </row>
    <row r="20" spans="1:14" ht="15">
      <c r="A20" s="5">
        <v>14</v>
      </c>
      <c r="B20" s="7" t="s">
        <v>25</v>
      </c>
      <c r="C20" s="6">
        <f t="shared" si="0"/>
        <v>134.2</v>
      </c>
      <c r="D20" s="6">
        <f t="shared" si="1"/>
        <v>86.8</v>
      </c>
      <c r="E20" s="6">
        <f>D20/C20*100</f>
        <v>64.6795827123696</v>
      </c>
      <c r="F20" s="28">
        <v>134.2</v>
      </c>
      <c r="G20" s="28">
        <v>86.8</v>
      </c>
      <c r="H20" s="8">
        <f t="shared" si="3"/>
        <v>64.6795827123696</v>
      </c>
      <c r="I20" s="8"/>
      <c r="J20" s="8"/>
      <c r="K20" s="8"/>
      <c r="L20" s="8"/>
      <c r="M20" s="8"/>
      <c r="N20" s="8"/>
    </row>
    <row r="21" spans="1:14" ht="31.5" customHeight="1">
      <c r="A21" s="5">
        <v>15</v>
      </c>
      <c r="B21" s="7" t="s">
        <v>50</v>
      </c>
      <c r="C21" s="6">
        <f>F21+I21+L21</f>
        <v>21648.3</v>
      </c>
      <c r="D21" s="6">
        <f>G21+J21+M21</f>
        <v>14425.9</v>
      </c>
      <c r="E21" s="6">
        <f t="shared" si="2"/>
        <v>66.63756507439383</v>
      </c>
      <c r="F21" s="28">
        <v>20918.5</v>
      </c>
      <c r="G21" s="28">
        <v>13942.9</v>
      </c>
      <c r="H21" s="8">
        <f t="shared" si="3"/>
        <v>66.65344073427826</v>
      </c>
      <c r="I21" s="8">
        <v>729.8</v>
      </c>
      <c r="J21" s="8">
        <v>483</v>
      </c>
      <c r="K21" s="8">
        <f>J21/I21*100</f>
        <v>66.18251575774185</v>
      </c>
      <c r="L21" s="8"/>
      <c r="M21" s="8"/>
      <c r="N21" s="8"/>
    </row>
    <row r="22" spans="1:14" ht="30">
      <c r="A22" s="5">
        <v>16</v>
      </c>
      <c r="B22" s="7" t="s">
        <v>37</v>
      </c>
      <c r="C22" s="6">
        <f>F22+I22+L22</f>
        <v>24274</v>
      </c>
      <c r="D22" s="6">
        <f t="shared" si="1"/>
        <v>22136.9</v>
      </c>
      <c r="E22" s="6">
        <f t="shared" si="2"/>
        <v>91.19592980143364</v>
      </c>
      <c r="F22" s="28">
        <v>24274</v>
      </c>
      <c r="G22" s="28">
        <v>22136.9</v>
      </c>
      <c r="H22" s="8">
        <f>G22/F22*100</f>
        <v>91.19592980143364</v>
      </c>
      <c r="I22" s="8"/>
      <c r="J22" s="8"/>
      <c r="K22" s="8"/>
      <c r="L22" s="8"/>
      <c r="M22" s="8"/>
      <c r="N22" s="8"/>
    </row>
    <row r="23" spans="1:14" ht="45">
      <c r="A23" s="5">
        <v>17</v>
      </c>
      <c r="B23" s="7" t="s">
        <v>57</v>
      </c>
      <c r="C23" s="6">
        <f>F23+I23+L23</f>
        <v>26597.4</v>
      </c>
      <c r="D23" s="6">
        <f t="shared" si="1"/>
        <v>14338.5</v>
      </c>
      <c r="E23" s="6">
        <f>D23/C23*100</f>
        <v>53.90940467865279</v>
      </c>
      <c r="F23" s="28"/>
      <c r="G23" s="28"/>
      <c r="H23" s="8"/>
      <c r="I23" s="8">
        <v>26597.4</v>
      </c>
      <c r="J23" s="28">
        <v>14338.5</v>
      </c>
      <c r="K23" s="8">
        <f>J23/I23*100</f>
        <v>53.90940467865279</v>
      </c>
      <c r="L23" s="8"/>
      <c r="M23" s="8"/>
      <c r="N23" s="8"/>
    </row>
    <row r="24" spans="1:14" s="12" customFormat="1" ht="14.25">
      <c r="A24" s="9"/>
      <c r="B24" s="10" t="s">
        <v>36</v>
      </c>
      <c r="C24" s="11">
        <f>SUM(C7:C23)</f>
        <v>2909767.3000000003</v>
      </c>
      <c r="D24" s="11">
        <f>SUM(D7:D23)</f>
        <v>2203995</v>
      </c>
      <c r="E24" s="11">
        <f t="shared" si="2"/>
        <v>75.74471676824466</v>
      </c>
      <c r="F24" s="11">
        <f>SUM(F7:F23)</f>
        <v>865792.6999999997</v>
      </c>
      <c r="G24" s="11">
        <f>SUM(G7:G23)</f>
        <v>667051.7999999999</v>
      </c>
      <c r="H24" s="11">
        <f>G24/F24*100</f>
        <v>77.0452095518939</v>
      </c>
      <c r="I24" s="11">
        <f>SUM(I7:I23)</f>
        <v>1754513.7999999998</v>
      </c>
      <c r="J24" s="11">
        <f>SUM(J7:J23)</f>
        <v>1250695.4000000001</v>
      </c>
      <c r="K24" s="11">
        <f>J24/I24*100</f>
        <v>71.28444358773355</v>
      </c>
      <c r="L24" s="11">
        <f>SUM(L7:L22)</f>
        <v>289460.8</v>
      </c>
      <c r="M24" s="11">
        <f>SUM(M7:M22)</f>
        <v>286247.8</v>
      </c>
      <c r="N24" s="11">
        <f>M24/L24*100</f>
        <v>98.89000514059244</v>
      </c>
    </row>
    <row r="25" spans="1:14" ht="18.75" customHeight="1">
      <c r="A25" s="59" t="s">
        <v>14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s="44" customFormat="1" ht="15">
      <c r="A26" s="38">
        <v>18</v>
      </c>
      <c r="B26" s="39" t="s">
        <v>2</v>
      </c>
      <c r="C26" s="6">
        <f aca="true" t="shared" si="4" ref="C26:D36">F26+I26+L26</f>
        <v>10636.5</v>
      </c>
      <c r="D26" s="6">
        <f t="shared" si="4"/>
        <v>10358.9</v>
      </c>
      <c r="E26" s="53">
        <f>D26/C26*100</f>
        <v>97.39011893009918</v>
      </c>
      <c r="F26" s="40">
        <v>5382.3</v>
      </c>
      <c r="G26" s="41">
        <v>5104.7</v>
      </c>
      <c r="H26" s="40">
        <f>G26/F26*100</f>
        <v>94.8423536406369</v>
      </c>
      <c r="I26" s="42">
        <v>2911.3</v>
      </c>
      <c r="J26" s="42">
        <v>2911.3</v>
      </c>
      <c r="K26" s="42">
        <f>J26/I26*100</f>
        <v>100</v>
      </c>
      <c r="L26" s="32">
        <v>2342.9</v>
      </c>
      <c r="M26" s="43">
        <v>2342.9</v>
      </c>
      <c r="N26" s="42">
        <f>M26/L26*100</f>
        <v>100</v>
      </c>
    </row>
    <row r="27" spans="1:14" s="44" customFormat="1" ht="30">
      <c r="A27" s="38">
        <v>19</v>
      </c>
      <c r="B27" s="39" t="s">
        <v>3</v>
      </c>
      <c r="C27" s="6">
        <f t="shared" si="4"/>
        <v>22397.3</v>
      </c>
      <c r="D27" s="6">
        <f t="shared" si="4"/>
        <v>15886.8</v>
      </c>
      <c r="E27" s="53">
        <f aca="true" t="shared" si="5" ref="E27:E38">D27/C27*100</f>
        <v>70.9317640965652</v>
      </c>
      <c r="F27" s="40">
        <v>21912.3</v>
      </c>
      <c r="G27" s="45">
        <v>15401.8</v>
      </c>
      <c r="H27" s="40">
        <f aca="true" t="shared" si="6" ref="H27:H37">G27/F27*100</f>
        <v>70.28837684770653</v>
      </c>
      <c r="I27" s="42">
        <v>485</v>
      </c>
      <c r="J27" s="42">
        <v>485</v>
      </c>
      <c r="K27" s="42">
        <f>J27/I27*100</f>
        <v>100</v>
      </c>
      <c r="L27" s="32"/>
      <c r="M27" s="43"/>
      <c r="N27" s="42"/>
    </row>
    <row r="28" spans="1:14" s="44" customFormat="1" ht="30">
      <c r="A28" s="38">
        <v>20</v>
      </c>
      <c r="B28" s="39" t="s">
        <v>0</v>
      </c>
      <c r="C28" s="6">
        <f t="shared" si="4"/>
        <v>100907.09999999999</v>
      </c>
      <c r="D28" s="6">
        <f t="shared" si="4"/>
        <v>82389.1</v>
      </c>
      <c r="E28" s="53">
        <f t="shared" si="5"/>
        <v>81.64846675803786</v>
      </c>
      <c r="F28" s="40">
        <v>86372.7</v>
      </c>
      <c r="G28" s="46">
        <v>72150</v>
      </c>
      <c r="H28" s="40">
        <f t="shared" si="6"/>
        <v>83.5333386590902</v>
      </c>
      <c r="I28" s="42">
        <v>14534.4</v>
      </c>
      <c r="J28" s="42">
        <v>10239.1</v>
      </c>
      <c r="K28" s="42">
        <f>J28/I28*100</f>
        <v>70.4473524878908</v>
      </c>
      <c r="L28" s="43"/>
      <c r="M28" s="43"/>
      <c r="N28" s="42"/>
    </row>
    <row r="29" spans="1:14" s="44" customFormat="1" ht="15">
      <c r="A29" s="38">
        <v>21</v>
      </c>
      <c r="B29" s="39" t="s">
        <v>4</v>
      </c>
      <c r="C29" s="6">
        <f t="shared" si="4"/>
        <v>10376</v>
      </c>
      <c r="D29" s="6">
        <f t="shared" si="4"/>
        <v>9458.6</v>
      </c>
      <c r="E29" s="53">
        <f t="shared" si="5"/>
        <v>91.15844255975328</v>
      </c>
      <c r="F29" s="40">
        <v>10376</v>
      </c>
      <c r="G29" s="45">
        <v>9458.6</v>
      </c>
      <c r="H29" s="40">
        <f t="shared" si="6"/>
        <v>91.15844255975328</v>
      </c>
      <c r="I29" s="42"/>
      <c r="J29" s="42"/>
      <c r="K29" s="42"/>
      <c r="L29" s="32"/>
      <c r="M29" s="43"/>
      <c r="N29" s="42"/>
    </row>
    <row r="30" spans="1:14" s="44" customFormat="1" ht="15">
      <c r="A30" s="38">
        <v>22</v>
      </c>
      <c r="B30" s="39" t="s">
        <v>5</v>
      </c>
      <c r="C30" s="6">
        <f t="shared" si="4"/>
        <v>77855.8</v>
      </c>
      <c r="D30" s="6">
        <f t="shared" si="4"/>
        <v>67131.5</v>
      </c>
      <c r="E30" s="53">
        <f t="shared" si="5"/>
        <v>86.22543214506818</v>
      </c>
      <c r="F30" s="40">
        <v>73613.8</v>
      </c>
      <c r="G30" s="45">
        <v>62889.5</v>
      </c>
      <c r="H30" s="40">
        <f t="shared" si="6"/>
        <v>85.43167177893275</v>
      </c>
      <c r="I30" s="42">
        <v>4242</v>
      </c>
      <c r="J30" s="42">
        <v>4242</v>
      </c>
      <c r="K30" s="42">
        <f>J30/I30*100</f>
        <v>100</v>
      </c>
      <c r="L30" s="32"/>
      <c r="M30" s="32"/>
      <c r="N30" s="42"/>
    </row>
    <row r="31" spans="1:14" s="44" customFormat="1" ht="30">
      <c r="A31" s="38">
        <v>23</v>
      </c>
      <c r="B31" s="39" t="s">
        <v>6</v>
      </c>
      <c r="C31" s="6">
        <f t="shared" si="4"/>
        <v>100</v>
      </c>
      <c r="D31" s="6">
        <f t="shared" si="4"/>
        <v>100</v>
      </c>
      <c r="E31" s="53">
        <f t="shared" si="5"/>
        <v>100</v>
      </c>
      <c r="F31" s="40">
        <v>100</v>
      </c>
      <c r="G31" s="45">
        <v>100</v>
      </c>
      <c r="H31" s="40">
        <f t="shared" si="6"/>
        <v>100</v>
      </c>
      <c r="I31" s="42"/>
      <c r="J31" s="42"/>
      <c r="K31" s="42"/>
      <c r="L31" s="32"/>
      <c r="M31" s="43"/>
      <c r="N31" s="47"/>
    </row>
    <row r="32" spans="1:14" s="36" customFormat="1" ht="30">
      <c r="A32" s="38">
        <v>24</v>
      </c>
      <c r="B32" s="39" t="s">
        <v>11</v>
      </c>
      <c r="C32" s="6">
        <f t="shared" si="4"/>
        <v>542</v>
      </c>
      <c r="D32" s="6">
        <f t="shared" si="4"/>
        <v>492.8</v>
      </c>
      <c r="E32" s="53">
        <f t="shared" si="5"/>
        <v>90.92250922509226</v>
      </c>
      <c r="F32" s="40">
        <v>542</v>
      </c>
      <c r="G32" s="45">
        <v>492.8</v>
      </c>
      <c r="H32" s="40">
        <f t="shared" si="6"/>
        <v>90.92250922509226</v>
      </c>
      <c r="I32" s="42"/>
      <c r="J32" s="42"/>
      <c r="K32" s="42"/>
      <c r="L32" s="32"/>
      <c r="M32" s="43"/>
      <c r="N32" s="47"/>
    </row>
    <row r="33" spans="1:14" s="36" customFormat="1" ht="15">
      <c r="A33" s="38">
        <v>25</v>
      </c>
      <c r="B33" s="39" t="s">
        <v>15</v>
      </c>
      <c r="C33" s="6">
        <f t="shared" si="4"/>
        <v>479</v>
      </c>
      <c r="D33" s="6">
        <f t="shared" si="4"/>
        <v>436.1</v>
      </c>
      <c r="E33" s="53">
        <f t="shared" si="5"/>
        <v>91.04384133611691</v>
      </c>
      <c r="F33" s="40">
        <v>479</v>
      </c>
      <c r="G33" s="45">
        <v>436.1</v>
      </c>
      <c r="H33" s="40">
        <f t="shared" si="6"/>
        <v>91.04384133611691</v>
      </c>
      <c r="I33" s="42"/>
      <c r="J33" s="42"/>
      <c r="K33" s="42"/>
      <c r="L33" s="32"/>
      <c r="M33" s="43"/>
      <c r="N33" s="47"/>
    </row>
    <row r="34" spans="1:14" s="36" customFormat="1" ht="30">
      <c r="A34" s="38">
        <v>26</v>
      </c>
      <c r="B34" s="39" t="s">
        <v>8</v>
      </c>
      <c r="C34" s="6">
        <f>F34+I34+L34</f>
        <v>850</v>
      </c>
      <c r="D34" s="6">
        <f t="shared" si="4"/>
        <v>665.5</v>
      </c>
      <c r="E34" s="53">
        <f t="shared" si="5"/>
        <v>78.29411764705883</v>
      </c>
      <c r="F34" s="40">
        <v>850</v>
      </c>
      <c r="G34" s="45">
        <v>665.5</v>
      </c>
      <c r="H34" s="40">
        <f t="shared" si="6"/>
        <v>78.29411764705883</v>
      </c>
      <c r="I34" s="42"/>
      <c r="J34" s="42"/>
      <c r="K34" s="42"/>
      <c r="L34" s="32"/>
      <c r="M34" s="43"/>
      <c r="N34" s="47"/>
    </row>
    <row r="35" spans="1:14" s="36" customFormat="1" ht="30">
      <c r="A35" s="38">
        <v>27</v>
      </c>
      <c r="B35" s="39" t="s">
        <v>63</v>
      </c>
      <c r="C35" s="6">
        <f>F35+I35+L35</f>
        <v>1906.3</v>
      </c>
      <c r="D35" s="6">
        <f t="shared" si="4"/>
        <v>1024.4</v>
      </c>
      <c r="E35" s="53">
        <f t="shared" si="5"/>
        <v>53.737606882442435</v>
      </c>
      <c r="F35" s="40">
        <v>1906.3</v>
      </c>
      <c r="G35" s="45">
        <v>1024.4</v>
      </c>
      <c r="H35" s="40">
        <f t="shared" si="6"/>
        <v>53.737606882442435</v>
      </c>
      <c r="I35" s="42"/>
      <c r="J35" s="42"/>
      <c r="K35" s="42"/>
      <c r="L35" s="32"/>
      <c r="M35" s="43"/>
      <c r="N35" s="47"/>
    </row>
    <row r="36" spans="1:14" s="36" customFormat="1" ht="30">
      <c r="A36" s="38">
        <v>28</v>
      </c>
      <c r="B36" s="37" t="s">
        <v>51</v>
      </c>
      <c r="C36" s="6">
        <f t="shared" si="4"/>
        <v>118484.20000000001</v>
      </c>
      <c r="D36" s="6">
        <f t="shared" si="4"/>
        <v>96968.40000000001</v>
      </c>
      <c r="E36" s="53">
        <f t="shared" si="5"/>
        <v>81.84078552245785</v>
      </c>
      <c r="F36" s="40">
        <v>7729.2</v>
      </c>
      <c r="G36" s="45">
        <v>5761.2</v>
      </c>
      <c r="H36" s="40">
        <f t="shared" si="6"/>
        <v>74.53811519950318</v>
      </c>
      <c r="I36" s="42">
        <v>40895.9</v>
      </c>
      <c r="J36" s="42">
        <v>21348.1</v>
      </c>
      <c r="K36" s="42">
        <f>J36/I36*100</f>
        <v>52.20107639152091</v>
      </c>
      <c r="L36" s="32">
        <v>69859.1</v>
      </c>
      <c r="M36" s="32">
        <v>69859.1</v>
      </c>
      <c r="N36" s="42">
        <f>M36/L36*100</f>
        <v>100</v>
      </c>
    </row>
    <row r="37" spans="1:14" s="36" customFormat="1" ht="30">
      <c r="A37" s="38">
        <v>29</v>
      </c>
      <c r="B37" s="37" t="s">
        <v>53</v>
      </c>
      <c r="C37" s="6">
        <f>F37+I37+L37</f>
        <v>1409.5</v>
      </c>
      <c r="D37" s="6">
        <f>G37+J37+M37</f>
        <v>1039.3</v>
      </c>
      <c r="E37" s="53">
        <f>D37/C37*100</f>
        <v>73.73536715147215</v>
      </c>
      <c r="F37" s="40">
        <v>1409.5</v>
      </c>
      <c r="G37" s="45">
        <v>1039.3</v>
      </c>
      <c r="H37" s="40">
        <f t="shared" si="6"/>
        <v>73.73536715147215</v>
      </c>
      <c r="I37" s="42"/>
      <c r="J37" s="42"/>
      <c r="K37" s="42"/>
      <c r="L37" s="32"/>
      <c r="M37" s="43"/>
      <c r="N37" s="42"/>
    </row>
    <row r="38" spans="1:14" s="12" customFormat="1" ht="20.25" customHeight="1">
      <c r="A38" s="13"/>
      <c r="B38" s="14" t="s">
        <v>1</v>
      </c>
      <c r="C38" s="24">
        <f>SUM(C26:C37)</f>
        <v>345943.7</v>
      </c>
      <c r="D38" s="24">
        <f>SUM(D26:D37)</f>
        <v>285951.4</v>
      </c>
      <c r="E38" s="27">
        <f t="shared" si="5"/>
        <v>82.65836319609232</v>
      </c>
      <c r="F38" s="24">
        <f>SUM(F26:F37)</f>
        <v>210673.09999999998</v>
      </c>
      <c r="G38" s="24">
        <f>SUM(G26:G37)</f>
        <v>174523.9</v>
      </c>
      <c r="H38" s="24">
        <f>G38/F38*100</f>
        <v>82.84109361850184</v>
      </c>
      <c r="I38" s="24">
        <f>SUM(I26:I36)</f>
        <v>63068.600000000006</v>
      </c>
      <c r="J38" s="24">
        <f>SUM(J26:J36)</f>
        <v>39225.5</v>
      </c>
      <c r="K38" s="25">
        <f>J38/I38*100</f>
        <v>62.194974995481104</v>
      </c>
      <c r="L38" s="24">
        <f>SUM(L26:L36)</f>
        <v>72202</v>
      </c>
      <c r="M38" s="24">
        <f>SUM(M26:M36)</f>
        <v>72202</v>
      </c>
      <c r="N38" s="26">
        <f>M38/L38*100</f>
        <v>100</v>
      </c>
    </row>
    <row r="39" spans="1:14" ht="21.75" customHeight="1">
      <c r="A39" s="59" t="s">
        <v>17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4" s="36" customFormat="1" ht="15">
      <c r="A40" s="38">
        <v>30</v>
      </c>
      <c r="B40" s="39" t="s">
        <v>2</v>
      </c>
      <c r="C40" s="6">
        <f aca="true" t="shared" si="7" ref="C40:D51">F40+I40+L40</f>
        <v>176</v>
      </c>
      <c r="D40" s="6">
        <f t="shared" si="7"/>
        <v>165</v>
      </c>
      <c r="E40" s="54">
        <f aca="true" t="shared" si="8" ref="E40:E53">D40/C40*100</f>
        <v>93.75</v>
      </c>
      <c r="F40" s="49">
        <v>176</v>
      </c>
      <c r="G40" s="49">
        <v>165</v>
      </c>
      <c r="H40" s="49">
        <f>G40/F40*100</f>
        <v>93.75</v>
      </c>
      <c r="I40" s="49"/>
      <c r="J40" s="49"/>
      <c r="K40" s="49"/>
      <c r="L40" s="49"/>
      <c r="M40" s="50"/>
      <c r="N40" s="50"/>
    </row>
    <row r="41" spans="1:14" s="36" customFormat="1" ht="15">
      <c r="A41" s="38">
        <v>31</v>
      </c>
      <c r="B41" s="39" t="s">
        <v>64</v>
      </c>
      <c r="C41" s="6">
        <f>F41+I41+L41</f>
        <v>4</v>
      </c>
      <c r="D41" s="6">
        <f>G41+J41+M41</f>
        <v>4</v>
      </c>
      <c r="E41" s="54">
        <f t="shared" si="8"/>
        <v>100</v>
      </c>
      <c r="F41" s="49">
        <v>4</v>
      </c>
      <c r="G41" s="49">
        <v>4</v>
      </c>
      <c r="H41" s="49">
        <f>G41/F41*100</f>
        <v>100</v>
      </c>
      <c r="I41" s="49"/>
      <c r="J41" s="49"/>
      <c r="K41" s="49"/>
      <c r="L41" s="49"/>
      <c r="M41" s="50"/>
      <c r="N41" s="50"/>
    </row>
    <row r="42" spans="1:14" s="36" customFormat="1" ht="30">
      <c r="A42" s="38">
        <v>32</v>
      </c>
      <c r="B42" s="39" t="s">
        <v>3</v>
      </c>
      <c r="C42" s="6">
        <f t="shared" si="7"/>
        <v>10230.4</v>
      </c>
      <c r="D42" s="6">
        <f t="shared" si="7"/>
        <v>7182.1</v>
      </c>
      <c r="E42" s="54">
        <f t="shared" si="8"/>
        <v>70.20351110416016</v>
      </c>
      <c r="F42" s="49">
        <v>10230.4</v>
      </c>
      <c r="G42" s="49">
        <v>7182.1</v>
      </c>
      <c r="H42" s="49">
        <f aca="true" t="shared" si="9" ref="H42:H52">G42/F42*100</f>
        <v>70.20351110416016</v>
      </c>
      <c r="I42" s="49"/>
      <c r="J42" s="49"/>
      <c r="K42" s="49"/>
      <c r="L42" s="49"/>
      <c r="M42" s="50"/>
      <c r="N42" s="50"/>
    </row>
    <row r="43" spans="1:14" s="36" customFormat="1" ht="30">
      <c r="A43" s="38">
        <v>33</v>
      </c>
      <c r="B43" s="39" t="s">
        <v>65</v>
      </c>
      <c r="C43" s="6">
        <f t="shared" si="7"/>
        <v>1461.5</v>
      </c>
      <c r="D43" s="6">
        <f t="shared" si="7"/>
        <v>1417.9</v>
      </c>
      <c r="E43" s="54">
        <f t="shared" si="8"/>
        <v>97.0167635990421</v>
      </c>
      <c r="F43" s="49">
        <v>1461.5</v>
      </c>
      <c r="G43" s="50">
        <v>1417.9</v>
      </c>
      <c r="H43" s="49">
        <f t="shared" si="9"/>
        <v>97.0167635990421</v>
      </c>
      <c r="I43" s="49"/>
      <c r="J43" s="49"/>
      <c r="K43" s="49"/>
      <c r="L43" s="50"/>
      <c r="M43" s="50"/>
      <c r="N43" s="50"/>
    </row>
    <row r="44" spans="1:14" s="36" customFormat="1" ht="15">
      <c r="A44" s="38">
        <v>34</v>
      </c>
      <c r="B44" s="39" t="s">
        <v>4</v>
      </c>
      <c r="C44" s="6">
        <f>F44+I44+L44</f>
        <v>0</v>
      </c>
      <c r="D44" s="6">
        <f>G44+J44+M44</f>
        <v>0</v>
      </c>
      <c r="E44" s="54">
        <v>0</v>
      </c>
      <c r="F44" s="49">
        <v>0</v>
      </c>
      <c r="G44" s="50">
        <v>0</v>
      </c>
      <c r="H44" s="49">
        <v>0</v>
      </c>
      <c r="I44" s="49"/>
      <c r="J44" s="49"/>
      <c r="K44" s="49"/>
      <c r="L44" s="50"/>
      <c r="M44" s="50"/>
      <c r="N44" s="50"/>
    </row>
    <row r="45" spans="1:14" s="36" customFormat="1" ht="15">
      <c r="A45" s="38">
        <v>35</v>
      </c>
      <c r="B45" s="39" t="s">
        <v>5</v>
      </c>
      <c r="C45" s="6">
        <f t="shared" si="7"/>
        <v>8203.4</v>
      </c>
      <c r="D45" s="6">
        <f t="shared" si="7"/>
        <v>6952.7</v>
      </c>
      <c r="E45" s="54">
        <f t="shared" si="8"/>
        <v>84.75388253650925</v>
      </c>
      <c r="F45" s="49">
        <v>8203.4</v>
      </c>
      <c r="G45" s="49">
        <v>6952.7</v>
      </c>
      <c r="H45" s="49">
        <f t="shared" si="9"/>
        <v>84.75388253650925</v>
      </c>
      <c r="I45" s="49"/>
      <c r="J45" s="49"/>
      <c r="K45" s="49"/>
      <c r="L45" s="49"/>
      <c r="M45" s="50"/>
      <c r="N45" s="50"/>
    </row>
    <row r="46" spans="1:14" s="36" customFormat="1" ht="30">
      <c r="A46" s="38">
        <v>36</v>
      </c>
      <c r="B46" s="39" t="s">
        <v>6</v>
      </c>
      <c r="C46" s="6">
        <f>F46+I46+L46</f>
        <v>0</v>
      </c>
      <c r="D46" s="6">
        <f>G46+J46+M46</f>
        <v>0</v>
      </c>
      <c r="E46" s="54">
        <v>0</v>
      </c>
      <c r="F46" s="49">
        <v>0</v>
      </c>
      <c r="G46" s="49">
        <v>0</v>
      </c>
      <c r="H46" s="49">
        <v>0</v>
      </c>
      <c r="I46" s="49"/>
      <c r="J46" s="49"/>
      <c r="K46" s="49"/>
      <c r="L46" s="49"/>
      <c r="M46" s="50"/>
      <c r="N46" s="50"/>
    </row>
    <row r="47" spans="1:14" s="36" customFormat="1" ht="15">
      <c r="A47" s="38">
        <v>37</v>
      </c>
      <c r="B47" s="39" t="s">
        <v>66</v>
      </c>
      <c r="C47" s="6">
        <f t="shared" si="7"/>
        <v>0</v>
      </c>
      <c r="D47" s="6">
        <f t="shared" si="7"/>
        <v>0</v>
      </c>
      <c r="E47" s="54">
        <v>0</v>
      </c>
      <c r="F47" s="49">
        <v>0</v>
      </c>
      <c r="G47" s="49">
        <v>0</v>
      </c>
      <c r="H47" s="49">
        <v>0</v>
      </c>
      <c r="I47" s="49"/>
      <c r="J47" s="49"/>
      <c r="K47" s="49"/>
      <c r="L47" s="49"/>
      <c r="M47" s="50"/>
      <c r="N47" s="50"/>
    </row>
    <row r="48" spans="1:14" s="36" customFormat="1" ht="15">
      <c r="A48" s="38">
        <v>38</v>
      </c>
      <c r="B48" s="39" t="s">
        <v>67</v>
      </c>
      <c r="C48" s="6">
        <f>F48+I48+L48</f>
        <v>2.5</v>
      </c>
      <c r="D48" s="6">
        <f>G48+J48+M48</f>
        <v>2.5</v>
      </c>
      <c r="E48" s="54">
        <f t="shared" si="8"/>
        <v>100</v>
      </c>
      <c r="F48" s="49">
        <v>2.5</v>
      </c>
      <c r="G48" s="49">
        <v>2.5</v>
      </c>
      <c r="H48" s="49">
        <v>0</v>
      </c>
      <c r="I48" s="49"/>
      <c r="J48" s="49"/>
      <c r="K48" s="49"/>
      <c r="L48" s="49"/>
      <c r="M48" s="50"/>
      <c r="N48" s="50"/>
    </row>
    <row r="49" spans="1:14" s="36" customFormat="1" ht="15">
      <c r="A49" s="38">
        <v>39</v>
      </c>
      <c r="B49" s="39" t="s">
        <v>68</v>
      </c>
      <c r="C49" s="6">
        <f>F49+I49+L49</f>
        <v>0</v>
      </c>
      <c r="D49" s="6">
        <f>G49+J49+M49</f>
        <v>0</v>
      </c>
      <c r="E49" s="54">
        <v>0</v>
      </c>
      <c r="F49" s="49">
        <v>0</v>
      </c>
      <c r="G49" s="49">
        <v>0</v>
      </c>
      <c r="H49" s="49">
        <v>0</v>
      </c>
      <c r="I49" s="49"/>
      <c r="J49" s="49"/>
      <c r="K49" s="49"/>
      <c r="L49" s="49"/>
      <c r="M49" s="50"/>
      <c r="N49" s="50"/>
    </row>
    <row r="50" spans="1:14" s="36" customFormat="1" ht="30">
      <c r="A50" s="38">
        <v>40</v>
      </c>
      <c r="B50" s="39" t="s">
        <v>8</v>
      </c>
      <c r="C50" s="6">
        <f t="shared" si="7"/>
        <v>46.3</v>
      </c>
      <c r="D50" s="6">
        <f t="shared" si="7"/>
        <v>46.3</v>
      </c>
      <c r="E50" s="54">
        <f t="shared" si="8"/>
        <v>100</v>
      </c>
      <c r="F50" s="49">
        <v>46.3</v>
      </c>
      <c r="G50" s="49">
        <v>46.3</v>
      </c>
      <c r="H50" s="49">
        <f t="shared" si="9"/>
        <v>100</v>
      </c>
      <c r="I50" s="49"/>
      <c r="J50" s="49"/>
      <c r="K50" s="49"/>
      <c r="L50" s="49"/>
      <c r="M50" s="50"/>
      <c r="N50" s="50"/>
    </row>
    <row r="51" spans="1:14" s="36" customFormat="1" ht="15">
      <c r="A51" s="38">
        <v>41</v>
      </c>
      <c r="B51" s="39" t="s">
        <v>16</v>
      </c>
      <c r="C51" s="6">
        <f t="shared" si="7"/>
        <v>690</v>
      </c>
      <c r="D51" s="6">
        <f t="shared" si="7"/>
        <v>594.3</v>
      </c>
      <c r="E51" s="54">
        <f t="shared" si="8"/>
        <v>86.13043478260869</v>
      </c>
      <c r="F51" s="49">
        <v>690</v>
      </c>
      <c r="G51" s="49">
        <v>594.3</v>
      </c>
      <c r="H51" s="49">
        <f t="shared" si="9"/>
        <v>86.13043478260869</v>
      </c>
      <c r="I51" s="49"/>
      <c r="J51" s="49"/>
      <c r="K51" s="49"/>
      <c r="L51" s="49"/>
      <c r="M51" s="50"/>
      <c r="N51" s="50"/>
    </row>
    <row r="52" spans="1:14" s="36" customFormat="1" ht="30">
      <c r="A52" s="38">
        <v>42</v>
      </c>
      <c r="B52" s="39" t="s">
        <v>51</v>
      </c>
      <c r="C52" s="6">
        <f>F52+I52+L52</f>
        <v>17513.7</v>
      </c>
      <c r="D52" s="6">
        <f>G52+J52+M52</f>
        <v>17480.7</v>
      </c>
      <c r="E52" s="54">
        <f>D52/C52*100</f>
        <v>99.81157608043988</v>
      </c>
      <c r="F52" s="49">
        <v>2661.6</v>
      </c>
      <c r="G52" s="49">
        <v>2628.7</v>
      </c>
      <c r="H52" s="49">
        <f t="shared" si="9"/>
        <v>98.76390141268409</v>
      </c>
      <c r="I52" s="49">
        <v>594.1</v>
      </c>
      <c r="J52" s="49">
        <v>594.1</v>
      </c>
      <c r="K52" s="49">
        <f>J52/I52*100</f>
        <v>100</v>
      </c>
      <c r="L52" s="49">
        <v>14258</v>
      </c>
      <c r="M52" s="50">
        <v>14257.9</v>
      </c>
      <c r="N52" s="50">
        <f>M52/L52*100</f>
        <v>99.99929863936036</v>
      </c>
    </row>
    <row r="53" spans="1:14" s="12" customFormat="1" ht="21" customHeight="1">
      <c r="A53" s="13"/>
      <c r="B53" s="14" t="s">
        <v>1</v>
      </c>
      <c r="C53" s="15">
        <f>SUM(C40:C52)</f>
        <v>38327.8</v>
      </c>
      <c r="D53" s="15">
        <f>SUM(D40:D52)</f>
        <v>33845.5</v>
      </c>
      <c r="E53" s="16">
        <f t="shared" si="8"/>
        <v>88.30535538173335</v>
      </c>
      <c r="F53" s="15">
        <f>SUM(F40:F52)</f>
        <v>23475.699999999997</v>
      </c>
      <c r="G53" s="15">
        <f>SUM(G40:G51)</f>
        <v>16364.8</v>
      </c>
      <c r="H53" s="15">
        <f>G53/F53*100</f>
        <v>69.70952942830246</v>
      </c>
      <c r="I53" s="15">
        <f>SUM(I40:I52)</f>
        <v>594.1</v>
      </c>
      <c r="J53" s="15">
        <f>SUM(J40:J52)</f>
        <v>594.1</v>
      </c>
      <c r="K53" s="15">
        <v>0</v>
      </c>
      <c r="L53" s="15">
        <f>L52</f>
        <v>14258</v>
      </c>
      <c r="M53" s="15">
        <f>M52</f>
        <v>14257.9</v>
      </c>
      <c r="N53" s="15">
        <f>N52</f>
        <v>99.99929863936036</v>
      </c>
    </row>
    <row r="54" spans="1:14" ht="24.75" customHeight="1">
      <c r="A54" s="59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s="36" customFormat="1" ht="15">
      <c r="A55" s="51" t="s">
        <v>83</v>
      </c>
      <c r="B55" s="48" t="s">
        <v>2</v>
      </c>
      <c r="C55" s="6">
        <f>F55+I55+L55</f>
        <v>205</v>
      </c>
      <c r="D55" s="6">
        <f>G55+J55+M55</f>
        <v>175</v>
      </c>
      <c r="E55" s="54">
        <f>D55/C55*100</f>
        <v>85.36585365853658</v>
      </c>
      <c r="F55" s="49">
        <v>205</v>
      </c>
      <c r="G55" s="49">
        <v>175</v>
      </c>
      <c r="H55" s="49">
        <f>G55/F55*100</f>
        <v>85.36585365853658</v>
      </c>
      <c r="I55" s="49"/>
      <c r="J55" s="49"/>
      <c r="K55" s="49"/>
      <c r="L55" s="49"/>
      <c r="M55" s="50"/>
      <c r="N55" s="50"/>
    </row>
    <row r="56" spans="1:14" s="36" customFormat="1" ht="15">
      <c r="A56" s="51" t="s">
        <v>40</v>
      </c>
      <c r="B56" s="48" t="s">
        <v>69</v>
      </c>
      <c r="C56" s="6">
        <f>F56+I56+L56</f>
        <v>0</v>
      </c>
      <c r="D56" s="6">
        <f>G56+J56+M56</f>
        <v>0</v>
      </c>
      <c r="E56" s="54">
        <v>0</v>
      </c>
      <c r="F56" s="49">
        <v>0</v>
      </c>
      <c r="G56" s="49">
        <v>0</v>
      </c>
      <c r="H56" s="49">
        <v>0</v>
      </c>
      <c r="I56" s="49"/>
      <c r="J56" s="49"/>
      <c r="K56" s="49"/>
      <c r="L56" s="49"/>
      <c r="M56" s="50"/>
      <c r="N56" s="50"/>
    </row>
    <row r="57" spans="1:14" s="36" customFormat="1" ht="30">
      <c r="A57" s="51" t="s">
        <v>41</v>
      </c>
      <c r="B57" s="48" t="s">
        <v>3</v>
      </c>
      <c r="C57" s="6">
        <f aca="true" t="shared" si="10" ref="C57:C64">F57+I57+L57</f>
        <v>4460</v>
      </c>
      <c r="D57" s="6">
        <f aca="true" t="shared" si="11" ref="D57:D64">G57+J57+M57</f>
        <v>4098.9</v>
      </c>
      <c r="E57" s="54">
        <f aca="true" t="shared" si="12" ref="E57:E64">D57/C57*100</f>
        <v>91.90358744394618</v>
      </c>
      <c r="F57" s="49">
        <v>4460</v>
      </c>
      <c r="G57" s="49">
        <v>4098.9</v>
      </c>
      <c r="H57" s="49">
        <f aca="true" t="shared" si="13" ref="H57:H65">G57/F57*100</f>
        <v>91.90358744394618</v>
      </c>
      <c r="I57" s="49"/>
      <c r="J57" s="49"/>
      <c r="K57" s="49"/>
      <c r="L57" s="49"/>
      <c r="M57" s="50"/>
      <c r="N57" s="50"/>
    </row>
    <row r="58" spans="1:14" s="36" customFormat="1" ht="30">
      <c r="A58" s="51" t="s">
        <v>42</v>
      </c>
      <c r="B58" s="48" t="s">
        <v>0</v>
      </c>
      <c r="C58" s="6">
        <f t="shared" si="10"/>
        <v>3729.7</v>
      </c>
      <c r="D58" s="6">
        <f t="shared" si="11"/>
        <v>3636.9</v>
      </c>
      <c r="E58" s="54">
        <f t="shared" si="12"/>
        <v>97.5118642250047</v>
      </c>
      <c r="F58" s="49">
        <v>3729.7</v>
      </c>
      <c r="G58" s="50">
        <v>3636.9</v>
      </c>
      <c r="H58" s="49">
        <f t="shared" si="13"/>
        <v>97.5118642250047</v>
      </c>
      <c r="I58" s="49"/>
      <c r="J58" s="49"/>
      <c r="K58" s="49"/>
      <c r="L58" s="50"/>
      <c r="M58" s="50"/>
      <c r="N58" s="50"/>
    </row>
    <row r="59" spans="1:14" s="36" customFormat="1" ht="15">
      <c r="A59" s="51" t="s">
        <v>43</v>
      </c>
      <c r="B59" s="48" t="s">
        <v>4</v>
      </c>
      <c r="C59" s="6">
        <f t="shared" si="10"/>
        <v>54.8</v>
      </c>
      <c r="D59" s="6">
        <f t="shared" si="11"/>
        <v>45.9</v>
      </c>
      <c r="E59" s="54">
        <f t="shared" si="12"/>
        <v>83.75912408759125</v>
      </c>
      <c r="F59" s="49">
        <v>54.8</v>
      </c>
      <c r="G59" s="49">
        <v>45.9</v>
      </c>
      <c r="H59" s="49">
        <f t="shared" si="13"/>
        <v>83.75912408759125</v>
      </c>
      <c r="I59" s="49"/>
      <c r="J59" s="49"/>
      <c r="K59" s="49"/>
      <c r="L59" s="49"/>
      <c r="M59" s="50"/>
      <c r="N59" s="50"/>
    </row>
    <row r="60" spans="1:14" s="36" customFormat="1" ht="15">
      <c r="A60" s="51" t="s">
        <v>44</v>
      </c>
      <c r="B60" s="48" t="s">
        <v>5</v>
      </c>
      <c r="C60" s="6">
        <f t="shared" si="10"/>
        <v>15850.6</v>
      </c>
      <c r="D60" s="6">
        <f t="shared" si="11"/>
        <v>13519.2</v>
      </c>
      <c r="E60" s="54">
        <f t="shared" si="12"/>
        <v>85.291408527122</v>
      </c>
      <c r="F60" s="49">
        <v>15850.6</v>
      </c>
      <c r="G60" s="49">
        <v>13519.2</v>
      </c>
      <c r="H60" s="49">
        <f t="shared" si="13"/>
        <v>85.291408527122</v>
      </c>
      <c r="I60" s="49"/>
      <c r="J60" s="49"/>
      <c r="K60" s="49"/>
      <c r="L60" s="49"/>
      <c r="M60" s="50"/>
      <c r="N60" s="50"/>
    </row>
    <row r="61" spans="1:14" s="36" customFormat="1" ht="30">
      <c r="A61" s="51" t="s">
        <v>61</v>
      </c>
      <c r="B61" s="48" t="s">
        <v>58</v>
      </c>
      <c r="C61" s="6">
        <f>F61+I61+L61</f>
        <v>0</v>
      </c>
      <c r="D61" s="6">
        <f>G61+J61+M61</f>
        <v>0</v>
      </c>
      <c r="E61" s="54">
        <v>0</v>
      </c>
      <c r="F61" s="49">
        <v>0</v>
      </c>
      <c r="G61" s="49">
        <v>0</v>
      </c>
      <c r="H61" s="49">
        <v>0</v>
      </c>
      <c r="I61" s="49"/>
      <c r="J61" s="49"/>
      <c r="K61" s="49"/>
      <c r="L61" s="49"/>
      <c r="M61" s="50"/>
      <c r="N61" s="50"/>
    </row>
    <row r="62" spans="1:14" s="36" customFormat="1" ht="30">
      <c r="A62" s="51" t="s">
        <v>62</v>
      </c>
      <c r="B62" s="48" t="s">
        <v>11</v>
      </c>
      <c r="C62" s="6">
        <f t="shared" si="10"/>
        <v>0</v>
      </c>
      <c r="D62" s="6">
        <f t="shared" si="11"/>
        <v>0</v>
      </c>
      <c r="E62" s="54">
        <v>0</v>
      </c>
      <c r="F62" s="49">
        <v>0</v>
      </c>
      <c r="G62" s="49">
        <v>0</v>
      </c>
      <c r="H62" s="49">
        <v>0</v>
      </c>
      <c r="I62" s="49"/>
      <c r="J62" s="49"/>
      <c r="K62" s="49"/>
      <c r="L62" s="49"/>
      <c r="M62" s="50"/>
      <c r="N62" s="50"/>
    </row>
    <row r="63" spans="1:14" s="36" customFormat="1" ht="15">
      <c r="A63" s="51" t="s">
        <v>45</v>
      </c>
      <c r="B63" s="48" t="s">
        <v>10</v>
      </c>
      <c r="C63" s="6">
        <f t="shared" si="10"/>
        <v>100.5</v>
      </c>
      <c r="D63" s="6">
        <f t="shared" si="11"/>
        <v>100.5</v>
      </c>
      <c r="E63" s="54">
        <f t="shared" si="12"/>
        <v>100</v>
      </c>
      <c r="F63" s="49">
        <v>100.5</v>
      </c>
      <c r="G63" s="49">
        <v>100.5</v>
      </c>
      <c r="H63" s="49">
        <f t="shared" si="13"/>
        <v>100</v>
      </c>
      <c r="I63" s="49"/>
      <c r="J63" s="49"/>
      <c r="K63" s="49"/>
      <c r="L63" s="49"/>
      <c r="M63" s="50"/>
      <c r="N63" s="50"/>
    </row>
    <row r="64" spans="1:14" s="36" customFormat="1" ht="26.25" customHeight="1">
      <c r="A64" s="51" t="s">
        <v>54</v>
      </c>
      <c r="B64" s="48" t="s">
        <v>8</v>
      </c>
      <c r="C64" s="6">
        <f t="shared" si="10"/>
        <v>70</v>
      </c>
      <c r="D64" s="6">
        <f t="shared" si="11"/>
        <v>59</v>
      </c>
      <c r="E64" s="54">
        <f t="shared" si="12"/>
        <v>84.28571428571429</v>
      </c>
      <c r="F64" s="49">
        <v>70</v>
      </c>
      <c r="G64" s="49">
        <v>59</v>
      </c>
      <c r="H64" s="49">
        <f t="shared" si="13"/>
        <v>84.28571428571429</v>
      </c>
      <c r="I64" s="49"/>
      <c r="J64" s="49"/>
      <c r="K64" s="49"/>
      <c r="L64" s="49"/>
      <c r="M64" s="50"/>
      <c r="N64" s="50"/>
    </row>
    <row r="65" spans="1:14" s="36" customFormat="1" ht="30">
      <c r="A65" s="51" t="s">
        <v>55</v>
      </c>
      <c r="B65" s="37" t="s">
        <v>53</v>
      </c>
      <c r="C65" s="6">
        <f>F65+I65+L65</f>
        <v>750</v>
      </c>
      <c r="D65" s="6">
        <f>G65+J65+M65</f>
        <v>687.7</v>
      </c>
      <c r="E65" s="54">
        <f>D65/C65*100</f>
        <v>91.69333333333334</v>
      </c>
      <c r="F65" s="49">
        <v>750</v>
      </c>
      <c r="G65" s="49">
        <v>687.7</v>
      </c>
      <c r="H65" s="49">
        <f t="shared" si="13"/>
        <v>91.69333333333334</v>
      </c>
      <c r="I65" s="49"/>
      <c r="J65" s="49"/>
      <c r="K65" s="49"/>
      <c r="L65" s="49"/>
      <c r="M65" s="50"/>
      <c r="N65" s="50"/>
    </row>
    <row r="66" spans="1:14" s="12" customFormat="1" ht="18.75" customHeight="1">
      <c r="A66" s="18"/>
      <c r="B66" s="19" t="s">
        <v>1</v>
      </c>
      <c r="C66" s="15">
        <f>SUM(C55:C65)</f>
        <v>25220.6</v>
      </c>
      <c r="D66" s="15">
        <f>SUM(D55:D65)</f>
        <v>22323.100000000002</v>
      </c>
      <c r="E66" s="16">
        <f>D66/C66*100</f>
        <v>88.51137562151577</v>
      </c>
      <c r="F66" s="15">
        <f>SUM(F55:F65)</f>
        <v>25220.6</v>
      </c>
      <c r="G66" s="15">
        <f>SUM(G55:G65)</f>
        <v>22323.100000000002</v>
      </c>
      <c r="H66" s="15">
        <f>G66/F66*100</f>
        <v>88.51137562151577</v>
      </c>
      <c r="I66" s="15">
        <f>SUM(I55:I64)</f>
        <v>0</v>
      </c>
      <c r="J66" s="15">
        <f>SUM(J55:J64)</f>
        <v>0</v>
      </c>
      <c r="K66" s="15"/>
      <c r="L66" s="15">
        <f>SUM(L55:L64)</f>
        <v>0</v>
      </c>
      <c r="M66" s="15">
        <f>SUM(M55:M64)</f>
        <v>0</v>
      </c>
      <c r="N66" s="15">
        <v>0</v>
      </c>
    </row>
    <row r="67" spans="1:14" ht="21.75" customHeight="1">
      <c r="A67" s="55" t="s">
        <v>19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s="36" customFormat="1" ht="25.5" customHeight="1">
      <c r="A68" s="51" t="s">
        <v>46</v>
      </c>
      <c r="B68" s="48" t="s">
        <v>2</v>
      </c>
      <c r="C68" s="6">
        <f aca="true" t="shared" si="14" ref="C68:D77">F68+I68+L68</f>
        <v>122</v>
      </c>
      <c r="D68" s="6">
        <f t="shared" si="14"/>
        <v>60</v>
      </c>
      <c r="E68" s="54">
        <f>D68/C68*100</f>
        <v>49.18032786885246</v>
      </c>
      <c r="F68" s="49">
        <v>122</v>
      </c>
      <c r="G68" s="49">
        <v>60</v>
      </c>
      <c r="H68" s="49">
        <f>G68/F68*100</f>
        <v>49.18032786885246</v>
      </c>
      <c r="I68" s="49"/>
      <c r="J68" s="49"/>
      <c r="K68" s="49"/>
      <c r="L68" s="49"/>
      <c r="M68" s="50"/>
      <c r="N68" s="50"/>
    </row>
    <row r="69" spans="1:14" s="36" customFormat="1" ht="18.75" customHeight="1">
      <c r="A69" s="51" t="s">
        <v>47</v>
      </c>
      <c r="B69" s="48" t="s">
        <v>9</v>
      </c>
      <c r="C69" s="6">
        <f t="shared" si="14"/>
        <v>15</v>
      </c>
      <c r="D69" s="6">
        <f t="shared" si="14"/>
        <v>15</v>
      </c>
      <c r="E69" s="54">
        <f aca="true" t="shared" si="15" ref="E69:E79">D69/C69*100</f>
        <v>100</v>
      </c>
      <c r="F69" s="49">
        <v>15</v>
      </c>
      <c r="G69" s="49">
        <v>15</v>
      </c>
      <c r="H69" s="49">
        <f aca="true" t="shared" si="16" ref="H69:H78">G69/F69*100</f>
        <v>100</v>
      </c>
      <c r="I69" s="49"/>
      <c r="J69" s="49"/>
      <c r="K69" s="49"/>
      <c r="L69" s="49"/>
      <c r="M69" s="50"/>
      <c r="N69" s="50"/>
    </row>
    <row r="70" spans="1:14" s="36" customFormat="1" ht="36.75" customHeight="1">
      <c r="A70" s="51" t="s">
        <v>39</v>
      </c>
      <c r="B70" s="48" t="s">
        <v>3</v>
      </c>
      <c r="C70" s="6">
        <f t="shared" si="14"/>
        <v>5726.1</v>
      </c>
      <c r="D70" s="6">
        <f t="shared" si="14"/>
        <v>5258.2</v>
      </c>
      <c r="E70" s="54">
        <f t="shared" si="15"/>
        <v>91.82864427795532</v>
      </c>
      <c r="F70" s="49">
        <v>5726.1</v>
      </c>
      <c r="G70" s="49">
        <v>5258.2</v>
      </c>
      <c r="H70" s="49">
        <f t="shared" si="16"/>
        <v>91.82864427795532</v>
      </c>
      <c r="I70" s="49"/>
      <c r="J70" s="49"/>
      <c r="K70" s="49"/>
      <c r="L70" s="49"/>
      <c r="M70" s="50"/>
      <c r="N70" s="50"/>
    </row>
    <row r="71" spans="1:14" s="36" customFormat="1" ht="36.75" customHeight="1">
      <c r="A71" s="51" t="s">
        <v>70</v>
      </c>
      <c r="B71" s="48" t="s">
        <v>0</v>
      </c>
      <c r="C71" s="6">
        <f t="shared" si="14"/>
        <v>18303.6</v>
      </c>
      <c r="D71" s="6">
        <f>G71+J71</f>
        <v>15651.9</v>
      </c>
      <c r="E71" s="54">
        <f t="shared" si="15"/>
        <v>85.51268602897791</v>
      </c>
      <c r="F71" s="49">
        <v>15803.6</v>
      </c>
      <c r="G71" s="50">
        <v>13151.9</v>
      </c>
      <c r="H71" s="49">
        <f t="shared" si="16"/>
        <v>83.2209116910071</v>
      </c>
      <c r="I71" s="49">
        <v>2500</v>
      </c>
      <c r="J71" s="49">
        <v>2500</v>
      </c>
      <c r="K71" s="49">
        <f>J71/I71*100</f>
        <v>100</v>
      </c>
      <c r="L71" s="50"/>
      <c r="M71" s="50"/>
      <c r="N71" s="50"/>
    </row>
    <row r="72" spans="1:14" s="36" customFormat="1" ht="20.25" customHeight="1">
      <c r="A72" s="51" t="s">
        <v>71</v>
      </c>
      <c r="B72" s="48" t="s">
        <v>78</v>
      </c>
      <c r="C72" s="6">
        <f t="shared" si="14"/>
        <v>30</v>
      </c>
      <c r="D72" s="6">
        <f>G72+J72</f>
        <v>0</v>
      </c>
      <c r="E72" s="54">
        <f t="shared" si="15"/>
        <v>0</v>
      </c>
      <c r="F72" s="49">
        <v>30</v>
      </c>
      <c r="G72" s="50">
        <v>0</v>
      </c>
      <c r="H72" s="49">
        <f t="shared" si="16"/>
        <v>0</v>
      </c>
      <c r="I72" s="49"/>
      <c r="J72" s="49"/>
      <c r="K72" s="49"/>
      <c r="L72" s="50"/>
      <c r="M72" s="50"/>
      <c r="N72" s="50"/>
    </row>
    <row r="73" spans="1:14" s="36" customFormat="1" ht="17.25" customHeight="1">
      <c r="A73" s="51" t="s">
        <v>72</v>
      </c>
      <c r="B73" s="48" t="s">
        <v>5</v>
      </c>
      <c r="C73" s="6">
        <f t="shared" si="14"/>
        <v>16038.4</v>
      </c>
      <c r="D73" s="6">
        <f t="shared" si="14"/>
        <v>12701.5</v>
      </c>
      <c r="E73" s="54">
        <f t="shared" si="15"/>
        <v>79.19430865921788</v>
      </c>
      <c r="F73" s="49">
        <v>16038.4</v>
      </c>
      <c r="G73" s="49">
        <v>12701.5</v>
      </c>
      <c r="H73" s="49">
        <f t="shared" si="16"/>
        <v>79.19430865921788</v>
      </c>
      <c r="I73" s="49"/>
      <c r="J73" s="49"/>
      <c r="K73" s="49"/>
      <c r="L73" s="49"/>
      <c r="M73" s="50"/>
      <c r="N73" s="50"/>
    </row>
    <row r="74" spans="1:14" s="36" customFormat="1" ht="36.75" customHeight="1">
      <c r="A74" s="51" t="s">
        <v>73</v>
      </c>
      <c r="B74" s="48" t="s">
        <v>6</v>
      </c>
      <c r="C74" s="6">
        <f t="shared" si="14"/>
        <v>15</v>
      </c>
      <c r="D74" s="6">
        <f t="shared" si="14"/>
        <v>15</v>
      </c>
      <c r="E74" s="54">
        <f t="shared" si="15"/>
        <v>100</v>
      </c>
      <c r="F74" s="49">
        <v>15</v>
      </c>
      <c r="G74" s="49">
        <v>15</v>
      </c>
      <c r="H74" s="49">
        <f t="shared" si="16"/>
        <v>100</v>
      </c>
      <c r="I74" s="49"/>
      <c r="J74" s="49"/>
      <c r="K74" s="49"/>
      <c r="L74" s="49"/>
      <c r="M74" s="50"/>
      <c r="N74" s="50"/>
    </row>
    <row r="75" spans="1:14" s="36" customFormat="1" ht="23.25" customHeight="1">
      <c r="A75" s="51" t="s">
        <v>74</v>
      </c>
      <c r="B75" s="48" t="s">
        <v>7</v>
      </c>
      <c r="C75" s="6">
        <f t="shared" si="14"/>
        <v>10</v>
      </c>
      <c r="D75" s="6">
        <f t="shared" si="14"/>
        <v>0</v>
      </c>
      <c r="E75" s="54">
        <f t="shared" si="15"/>
        <v>0</v>
      </c>
      <c r="F75" s="49">
        <v>10</v>
      </c>
      <c r="G75" s="49">
        <v>0</v>
      </c>
      <c r="H75" s="49">
        <f t="shared" si="16"/>
        <v>0</v>
      </c>
      <c r="I75" s="49"/>
      <c r="J75" s="49"/>
      <c r="K75" s="49"/>
      <c r="L75" s="49"/>
      <c r="M75" s="50"/>
      <c r="N75" s="50"/>
    </row>
    <row r="76" spans="1:14" s="36" customFormat="1" ht="31.5" customHeight="1">
      <c r="A76" s="51" t="s">
        <v>75</v>
      </c>
      <c r="B76" s="48" t="s">
        <v>27</v>
      </c>
      <c r="C76" s="6">
        <f t="shared" si="14"/>
        <v>30</v>
      </c>
      <c r="D76" s="6">
        <f t="shared" si="14"/>
        <v>4</v>
      </c>
      <c r="E76" s="54">
        <f t="shared" si="15"/>
        <v>13.333333333333334</v>
      </c>
      <c r="F76" s="49">
        <v>30</v>
      </c>
      <c r="G76" s="49">
        <v>4</v>
      </c>
      <c r="H76" s="49">
        <f t="shared" si="16"/>
        <v>13.333333333333334</v>
      </c>
      <c r="I76" s="49"/>
      <c r="J76" s="49"/>
      <c r="K76" s="49"/>
      <c r="L76" s="49"/>
      <c r="M76" s="50"/>
      <c r="N76" s="50"/>
    </row>
    <row r="77" spans="1:14" s="36" customFormat="1" ht="22.5" customHeight="1">
      <c r="A77" s="51" t="s">
        <v>76</v>
      </c>
      <c r="B77" s="48" t="s">
        <v>8</v>
      </c>
      <c r="C77" s="6">
        <f t="shared" si="14"/>
        <v>170</v>
      </c>
      <c r="D77" s="6">
        <f t="shared" si="14"/>
        <v>111.8</v>
      </c>
      <c r="E77" s="54">
        <f t="shared" si="15"/>
        <v>65.76470588235294</v>
      </c>
      <c r="F77" s="49">
        <v>170</v>
      </c>
      <c r="G77" s="49">
        <v>111.8</v>
      </c>
      <c r="H77" s="49">
        <f t="shared" si="16"/>
        <v>65.76470588235294</v>
      </c>
      <c r="I77" s="49"/>
      <c r="J77" s="49"/>
      <c r="K77" s="49"/>
      <c r="L77" s="49"/>
      <c r="M77" s="50"/>
      <c r="N77" s="50"/>
    </row>
    <row r="78" spans="1:14" s="36" customFormat="1" ht="34.5" customHeight="1">
      <c r="A78" s="51" t="s">
        <v>77</v>
      </c>
      <c r="B78" s="37" t="s">
        <v>79</v>
      </c>
      <c r="C78" s="6">
        <f>F78+I78+L78</f>
        <v>759.3</v>
      </c>
      <c r="D78" s="6">
        <f>G78+J78+M78</f>
        <v>602.3</v>
      </c>
      <c r="E78" s="54">
        <f>D78/C78*100</f>
        <v>79.32306071381535</v>
      </c>
      <c r="F78" s="49">
        <v>759.3</v>
      </c>
      <c r="G78" s="49">
        <v>602.3</v>
      </c>
      <c r="H78" s="49">
        <f t="shared" si="16"/>
        <v>79.32306071381535</v>
      </c>
      <c r="I78" s="49"/>
      <c r="J78" s="49"/>
      <c r="K78" s="49"/>
      <c r="L78" s="49"/>
      <c r="M78" s="50"/>
      <c r="N78" s="50"/>
    </row>
    <row r="79" spans="1:14" s="12" customFormat="1" ht="22.5" customHeight="1">
      <c r="A79" s="18"/>
      <c r="B79" s="19" t="s">
        <v>1</v>
      </c>
      <c r="C79" s="15">
        <f>SUM(C68:C78)</f>
        <v>41219.4</v>
      </c>
      <c r="D79" s="15">
        <f>SUM(D68:D78)</f>
        <v>34419.700000000004</v>
      </c>
      <c r="E79" s="16">
        <f t="shared" si="15"/>
        <v>83.5036414892017</v>
      </c>
      <c r="F79" s="15">
        <f>SUM(F68:F78)</f>
        <v>38719.4</v>
      </c>
      <c r="G79" s="15">
        <f>SUM(G68:G78)</f>
        <v>31919.699999999997</v>
      </c>
      <c r="H79" s="15">
        <f>G79/F79*100</f>
        <v>82.43851919192961</v>
      </c>
      <c r="I79" s="15">
        <f>SUM(I68:I77)</f>
        <v>2500</v>
      </c>
      <c r="J79" s="15">
        <f>SUM(J68:J77)</f>
        <v>2500</v>
      </c>
      <c r="K79" s="15">
        <v>0</v>
      </c>
      <c r="L79" s="15"/>
      <c r="M79" s="17"/>
      <c r="N79" s="17"/>
    </row>
    <row r="80" spans="1:14" ht="19.5" customHeight="1">
      <c r="A80" s="59" t="s">
        <v>20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s="36" customFormat="1" ht="22.5" customHeight="1">
      <c r="A81" s="38">
        <v>65</v>
      </c>
      <c r="B81" s="39" t="s">
        <v>2</v>
      </c>
      <c r="C81" s="6">
        <f>F81+I81+L81</f>
        <v>20</v>
      </c>
      <c r="D81" s="6">
        <f>G81+J81+M81</f>
        <v>0</v>
      </c>
      <c r="E81" s="54">
        <f>D81/C81*100</f>
        <v>0</v>
      </c>
      <c r="F81" s="49">
        <v>20</v>
      </c>
      <c r="G81" s="49">
        <v>0</v>
      </c>
      <c r="H81" s="49">
        <f>G81/F81*100</f>
        <v>0</v>
      </c>
      <c r="I81" s="49"/>
      <c r="J81" s="49"/>
      <c r="K81" s="49"/>
      <c r="L81" s="49"/>
      <c r="M81" s="50"/>
      <c r="N81" s="50"/>
    </row>
    <row r="82" spans="1:14" s="36" customFormat="1" ht="30" customHeight="1">
      <c r="A82" s="38">
        <v>66</v>
      </c>
      <c r="B82" s="39" t="s">
        <v>3</v>
      </c>
      <c r="C82" s="6">
        <f aca="true" t="shared" si="17" ref="C82:D90">F82+I82+L82</f>
        <v>1773</v>
      </c>
      <c r="D82" s="6">
        <f t="shared" si="17"/>
        <v>1565.7</v>
      </c>
      <c r="E82" s="54">
        <f aca="true" t="shared" si="18" ref="E82:E92">D82/C82*100</f>
        <v>88.30795262267344</v>
      </c>
      <c r="F82" s="49">
        <v>1773</v>
      </c>
      <c r="G82" s="49">
        <v>1565.7</v>
      </c>
      <c r="H82" s="49">
        <f aca="true" t="shared" si="19" ref="H82:H91">G82/F82*100</f>
        <v>88.30795262267344</v>
      </c>
      <c r="I82" s="49"/>
      <c r="J82" s="49"/>
      <c r="K82" s="49"/>
      <c r="L82" s="49"/>
      <c r="M82" s="50"/>
      <c r="N82" s="50"/>
    </row>
    <row r="83" spans="1:14" s="36" customFormat="1" ht="30" customHeight="1">
      <c r="A83" s="38">
        <v>67</v>
      </c>
      <c r="B83" s="39" t="s">
        <v>0</v>
      </c>
      <c r="C83" s="6">
        <f t="shared" si="17"/>
        <v>7349.8</v>
      </c>
      <c r="D83" s="6">
        <f t="shared" si="17"/>
        <v>639.2</v>
      </c>
      <c r="E83" s="54">
        <f t="shared" si="18"/>
        <v>8.696835288035048</v>
      </c>
      <c r="F83" s="49">
        <v>3908.3</v>
      </c>
      <c r="G83" s="49">
        <v>639.2</v>
      </c>
      <c r="H83" s="49">
        <f t="shared" si="19"/>
        <v>16.35493692909961</v>
      </c>
      <c r="I83" s="49">
        <v>3441.5</v>
      </c>
      <c r="J83" s="49">
        <v>0</v>
      </c>
      <c r="K83" s="49">
        <f>J83/I83*100</f>
        <v>0</v>
      </c>
      <c r="L83" s="49"/>
      <c r="M83" s="50"/>
      <c r="N83" s="50"/>
    </row>
    <row r="84" spans="1:14" s="36" customFormat="1" ht="30" customHeight="1">
      <c r="A84" s="38">
        <v>68</v>
      </c>
      <c r="B84" s="39" t="s">
        <v>52</v>
      </c>
      <c r="C84" s="6">
        <f t="shared" si="17"/>
        <v>25</v>
      </c>
      <c r="D84" s="6">
        <f t="shared" si="17"/>
        <v>2.1</v>
      </c>
      <c r="E84" s="54">
        <f t="shared" si="18"/>
        <v>8.4</v>
      </c>
      <c r="F84" s="49">
        <v>25</v>
      </c>
      <c r="G84" s="49">
        <v>2.1</v>
      </c>
      <c r="H84" s="49">
        <f t="shared" si="19"/>
        <v>8.4</v>
      </c>
      <c r="I84" s="49"/>
      <c r="J84" s="49"/>
      <c r="K84" s="49"/>
      <c r="L84" s="49"/>
      <c r="M84" s="50"/>
      <c r="N84" s="50"/>
    </row>
    <row r="85" spans="1:14" s="36" customFormat="1" ht="15.75" customHeight="1">
      <c r="A85" s="38">
        <v>69</v>
      </c>
      <c r="B85" s="39" t="s">
        <v>5</v>
      </c>
      <c r="C85" s="6">
        <f t="shared" si="17"/>
        <v>5572.9</v>
      </c>
      <c r="D85" s="6">
        <f t="shared" si="17"/>
        <v>4822</v>
      </c>
      <c r="E85" s="54">
        <f t="shared" si="18"/>
        <v>86.5258662455813</v>
      </c>
      <c r="F85" s="49">
        <v>5316.5</v>
      </c>
      <c r="G85" s="49">
        <v>4565.6</v>
      </c>
      <c r="H85" s="49">
        <f t="shared" si="19"/>
        <v>85.87604627104298</v>
      </c>
      <c r="I85" s="49">
        <v>56.4</v>
      </c>
      <c r="J85" s="49">
        <v>56.4</v>
      </c>
      <c r="K85" s="49">
        <f>J85/I85*100</f>
        <v>100</v>
      </c>
      <c r="L85" s="49">
        <v>200</v>
      </c>
      <c r="M85" s="49">
        <v>200</v>
      </c>
      <c r="N85" s="49">
        <f>M85/L85*100</f>
        <v>100</v>
      </c>
    </row>
    <row r="86" spans="1:14" s="36" customFormat="1" ht="31.5" customHeight="1">
      <c r="A86" s="38">
        <v>70</v>
      </c>
      <c r="B86" s="39" t="s">
        <v>6</v>
      </c>
      <c r="C86" s="6">
        <f t="shared" si="17"/>
        <v>10</v>
      </c>
      <c r="D86" s="6">
        <f t="shared" si="17"/>
        <v>0</v>
      </c>
      <c r="E86" s="54">
        <f t="shared" si="18"/>
        <v>0</v>
      </c>
      <c r="F86" s="49">
        <v>10</v>
      </c>
      <c r="G86" s="49">
        <v>0</v>
      </c>
      <c r="H86" s="49">
        <f t="shared" si="19"/>
        <v>0</v>
      </c>
      <c r="I86" s="49"/>
      <c r="J86" s="49"/>
      <c r="K86" s="49"/>
      <c r="L86" s="49"/>
      <c r="M86" s="50"/>
      <c r="N86" s="50"/>
    </row>
    <row r="87" spans="1:14" s="36" customFormat="1" ht="30.75" customHeight="1">
      <c r="A87" s="38">
        <v>71</v>
      </c>
      <c r="B87" s="39" t="s">
        <v>11</v>
      </c>
      <c r="C87" s="6">
        <f t="shared" si="17"/>
        <v>10</v>
      </c>
      <c r="D87" s="6">
        <f t="shared" si="17"/>
        <v>0</v>
      </c>
      <c r="E87" s="54"/>
      <c r="F87" s="49">
        <v>10</v>
      </c>
      <c r="G87" s="49">
        <v>0</v>
      </c>
      <c r="H87" s="49">
        <f t="shared" si="19"/>
        <v>0</v>
      </c>
      <c r="I87" s="49"/>
      <c r="J87" s="49"/>
      <c r="K87" s="49"/>
      <c r="L87" s="49"/>
      <c r="M87" s="50"/>
      <c r="N87" s="50"/>
    </row>
    <row r="88" spans="1:14" s="36" customFormat="1" ht="17.25" customHeight="1">
      <c r="A88" s="38">
        <v>72</v>
      </c>
      <c r="B88" s="39" t="s">
        <v>10</v>
      </c>
      <c r="C88" s="6">
        <f t="shared" si="17"/>
        <v>10</v>
      </c>
      <c r="D88" s="6">
        <f t="shared" si="17"/>
        <v>9.5</v>
      </c>
      <c r="E88" s="54">
        <f t="shared" si="18"/>
        <v>95</v>
      </c>
      <c r="F88" s="49">
        <v>10</v>
      </c>
      <c r="G88" s="49">
        <v>9.5</v>
      </c>
      <c r="H88" s="49">
        <f t="shared" si="19"/>
        <v>95</v>
      </c>
      <c r="I88" s="49"/>
      <c r="J88" s="49"/>
      <c r="K88" s="49"/>
      <c r="L88" s="49"/>
      <c r="M88" s="50"/>
      <c r="N88" s="50"/>
    </row>
    <row r="89" spans="1:14" s="36" customFormat="1" ht="17.25" customHeight="1">
      <c r="A89" s="38">
        <v>73</v>
      </c>
      <c r="B89" s="39" t="s">
        <v>80</v>
      </c>
      <c r="C89" s="6">
        <f>F89+I89+L89</f>
        <v>15</v>
      </c>
      <c r="D89" s="6">
        <f>G89+J89+M89</f>
        <v>0</v>
      </c>
      <c r="E89" s="54">
        <f>D89/C89*100</f>
        <v>0</v>
      </c>
      <c r="F89" s="49">
        <v>15</v>
      </c>
      <c r="G89" s="49">
        <v>0</v>
      </c>
      <c r="H89" s="49">
        <f t="shared" si="19"/>
        <v>0</v>
      </c>
      <c r="I89" s="49"/>
      <c r="J89" s="49"/>
      <c r="K89" s="49"/>
      <c r="L89" s="49"/>
      <c r="M89" s="50"/>
      <c r="N89" s="50"/>
    </row>
    <row r="90" spans="1:14" s="36" customFormat="1" ht="15.75" customHeight="1">
      <c r="A90" s="38">
        <v>74</v>
      </c>
      <c r="B90" s="39" t="s">
        <v>8</v>
      </c>
      <c r="C90" s="6">
        <f t="shared" si="17"/>
        <v>70</v>
      </c>
      <c r="D90" s="6">
        <f t="shared" si="17"/>
        <v>41.3</v>
      </c>
      <c r="E90" s="54">
        <f t="shared" si="18"/>
        <v>59</v>
      </c>
      <c r="F90" s="49">
        <v>70</v>
      </c>
      <c r="G90" s="49">
        <v>41.3</v>
      </c>
      <c r="H90" s="49">
        <f t="shared" si="19"/>
        <v>59</v>
      </c>
      <c r="I90" s="49"/>
      <c r="J90" s="49"/>
      <c r="K90" s="49"/>
      <c r="L90" s="49"/>
      <c r="M90" s="50"/>
      <c r="N90" s="50"/>
    </row>
    <row r="91" spans="1:14" s="36" customFormat="1" ht="29.25" customHeight="1">
      <c r="A91" s="38">
        <v>75</v>
      </c>
      <c r="B91" s="37" t="s">
        <v>53</v>
      </c>
      <c r="C91" s="6">
        <f>F91+I91+L91</f>
        <v>495.1</v>
      </c>
      <c r="D91" s="6">
        <f>G91+J91+M91</f>
        <v>462</v>
      </c>
      <c r="E91" s="54">
        <f t="shared" si="18"/>
        <v>93.31448192284387</v>
      </c>
      <c r="F91" s="49">
        <v>495.1</v>
      </c>
      <c r="G91" s="49">
        <v>462</v>
      </c>
      <c r="H91" s="49">
        <f t="shared" si="19"/>
        <v>93.31448192284387</v>
      </c>
      <c r="I91" s="49"/>
      <c r="J91" s="49"/>
      <c r="K91" s="49"/>
      <c r="L91" s="49"/>
      <c r="M91" s="50"/>
      <c r="N91" s="49"/>
    </row>
    <row r="92" spans="1:14" s="12" customFormat="1" ht="27.75" customHeight="1">
      <c r="A92" s="13"/>
      <c r="B92" s="14" t="s">
        <v>1</v>
      </c>
      <c r="C92" s="15">
        <f>SUM(C81:C91)</f>
        <v>15350.8</v>
      </c>
      <c r="D92" s="15">
        <f>SUM(D81:D91)</f>
        <v>7541.8</v>
      </c>
      <c r="E92" s="16">
        <f t="shared" si="18"/>
        <v>49.12968705214061</v>
      </c>
      <c r="F92" s="15">
        <f>SUM(F81:F91)</f>
        <v>11652.9</v>
      </c>
      <c r="G92" s="15">
        <f>SUM(G81:G91)</f>
        <v>7285.400000000001</v>
      </c>
      <c r="H92" s="15">
        <f>G92/F92*100</f>
        <v>62.520059384359264</v>
      </c>
      <c r="I92" s="15">
        <f>SUM(I82:I90)</f>
        <v>3497.9</v>
      </c>
      <c r="J92" s="15">
        <f>SUM(J82:J90)</f>
        <v>56.4</v>
      </c>
      <c r="K92" s="15">
        <f>J92/I92*100</f>
        <v>1.6123960090339915</v>
      </c>
      <c r="L92" s="15">
        <f>SUM(L82:L90)</f>
        <v>200</v>
      </c>
      <c r="M92" s="15">
        <f>SUM(M82:M90)</f>
        <v>200</v>
      </c>
      <c r="N92" s="15">
        <f>M92/L92*100</f>
        <v>100</v>
      </c>
    </row>
    <row r="93" spans="1:14" ht="22.5" customHeight="1">
      <c r="A93" s="59" t="s">
        <v>21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s="36" customFormat="1" ht="16.5" customHeight="1">
      <c r="A94" s="38">
        <v>77</v>
      </c>
      <c r="B94" s="39" t="s">
        <v>64</v>
      </c>
      <c r="C94" s="6">
        <f>F94+I94+L94</f>
        <v>5</v>
      </c>
      <c r="D94" s="6">
        <f>G94+J94+M94</f>
        <v>5</v>
      </c>
      <c r="E94" s="54">
        <f>D94/C94*100</f>
        <v>100</v>
      </c>
      <c r="F94" s="49">
        <v>5</v>
      </c>
      <c r="G94" s="49">
        <v>5</v>
      </c>
      <c r="H94" s="49">
        <f aca="true" t="shared" si="20" ref="H94:H104">G94/F94*100</f>
        <v>100</v>
      </c>
      <c r="I94" s="49"/>
      <c r="J94" s="49"/>
      <c r="K94" s="49"/>
      <c r="L94" s="49"/>
      <c r="M94" s="50"/>
      <c r="N94" s="50"/>
    </row>
    <row r="95" spans="1:14" s="36" customFormat="1" ht="35.25" customHeight="1">
      <c r="A95" s="38">
        <v>78</v>
      </c>
      <c r="B95" s="39" t="s">
        <v>3</v>
      </c>
      <c r="C95" s="6">
        <f aca="true" t="shared" si="21" ref="C95:D104">F95+I95+L95</f>
        <v>2886.1</v>
      </c>
      <c r="D95" s="6">
        <f t="shared" si="21"/>
        <v>1231.4</v>
      </c>
      <c r="E95" s="54">
        <f aca="true" t="shared" si="22" ref="E95:E104">D95/C95*100</f>
        <v>42.66657426977582</v>
      </c>
      <c r="F95" s="49">
        <v>2886.1</v>
      </c>
      <c r="G95" s="49">
        <v>1231.4</v>
      </c>
      <c r="H95" s="49">
        <f t="shared" si="20"/>
        <v>42.66657426977582</v>
      </c>
      <c r="I95" s="49"/>
      <c r="J95" s="49"/>
      <c r="K95" s="49"/>
      <c r="L95" s="49"/>
      <c r="M95" s="50"/>
      <c r="N95" s="50"/>
    </row>
    <row r="96" spans="1:14" s="36" customFormat="1" ht="36.75" customHeight="1">
      <c r="A96" s="38">
        <v>79</v>
      </c>
      <c r="B96" s="39" t="s">
        <v>0</v>
      </c>
      <c r="C96" s="6">
        <f t="shared" si="21"/>
        <v>4641.8</v>
      </c>
      <c r="D96" s="6">
        <f t="shared" si="21"/>
        <v>2672.4</v>
      </c>
      <c r="E96" s="54">
        <f t="shared" si="22"/>
        <v>57.57249342927313</v>
      </c>
      <c r="F96" s="49">
        <v>4641.8</v>
      </c>
      <c r="G96" s="50">
        <v>2672.4</v>
      </c>
      <c r="H96" s="49">
        <f t="shared" si="20"/>
        <v>57.57249342927313</v>
      </c>
      <c r="I96" s="49"/>
      <c r="J96" s="49"/>
      <c r="K96" s="49"/>
      <c r="L96" s="50"/>
      <c r="M96" s="50"/>
      <c r="N96" s="50"/>
    </row>
    <row r="97" spans="1:14" s="36" customFormat="1" ht="20.25" customHeight="1">
      <c r="A97" s="38">
        <v>80</v>
      </c>
      <c r="B97" s="39" t="s">
        <v>4</v>
      </c>
      <c r="C97" s="6">
        <f t="shared" si="21"/>
        <v>19.5</v>
      </c>
      <c r="D97" s="6">
        <f t="shared" si="21"/>
        <v>19.5</v>
      </c>
      <c r="E97" s="54">
        <f t="shared" si="22"/>
        <v>100</v>
      </c>
      <c r="F97" s="49">
        <v>19.5</v>
      </c>
      <c r="G97" s="49">
        <v>19.5</v>
      </c>
      <c r="H97" s="49">
        <f t="shared" si="20"/>
        <v>100</v>
      </c>
      <c r="I97" s="49"/>
      <c r="J97" s="49"/>
      <c r="K97" s="49"/>
      <c r="L97" s="49"/>
      <c r="M97" s="50"/>
      <c r="N97" s="50"/>
    </row>
    <row r="98" spans="1:14" s="36" customFormat="1" ht="18.75" customHeight="1">
      <c r="A98" s="38">
        <v>81</v>
      </c>
      <c r="B98" s="39" t="s">
        <v>5</v>
      </c>
      <c r="C98" s="6">
        <f t="shared" si="21"/>
        <v>21674.9</v>
      </c>
      <c r="D98" s="6">
        <f t="shared" si="21"/>
        <v>19137.5</v>
      </c>
      <c r="E98" s="54">
        <f t="shared" si="22"/>
        <v>88.29337159571669</v>
      </c>
      <c r="F98" s="49">
        <v>19064.9</v>
      </c>
      <c r="G98" s="49">
        <v>16527.5</v>
      </c>
      <c r="H98" s="49">
        <f t="shared" si="20"/>
        <v>86.690724839889</v>
      </c>
      <c r="I98" s="49">
        <v>2610</v>
      </c>
      <c r="J98" s="49">
        <v>2610</v>
      </c>
      <c r="K98" s="49">
        <f>J98/I98*100</f>
        <v>100</v>
      </c>
      <c r="L98" s="49"/>
      <c r="M98" s="50"/>
      <c r="N98" s="50"/>
    </row>
    <row r="99" spans="1:14" s="36" customFormat="1" ht="36.75" customHeight="1">
      <c r="A99" s="38">
        <v>82</v>
      </c>
      <c r="B99" s="39" t="s">
        <v>6</v>
      </c>
      <c r="C99" s="6">
        <f t="shared" si="21"/>
        <v>10</v>
      </c>
      <c r="D99" s="6">
        <f t="shared" si="21"/>
        <v>10</v>
      </c>
      <c r="E99" s="54">
        <v>0</v>
      </c>
      <c r="F99" s="49">
        <v>10</v>
      </c>
      <c r="G99" s="49">
        <v>10</v>
      </c>
      <c r="H99" s="49">
        <f t="shared" si="20"/>
        <v>100</v>
      </c>
      <c r="I99" s="49"/>
      <c r="J99" s="49"/>
      <c r="K99" s="49"/>
      <c r="L99" s="49"/>
      <c r="M99" s="50"/>
      <c r="N99" s="50"/>
    </row>
    <row r="100" spans="1:14" s="36" customFormat="1" ht="17.25" customHeight="1">
      <c r="A100" s="38">
        <v>83</v>
      </c>
      <c r="B100" s="39" t="s">
        <v>7</v>
      </c>
      <c r="C100" s="6">
        <f t="shared" si="21"/>
        <v>9.8</v>
      </c>
      <c r="D100" s="6">
        <f t="shared" si="21"/>
        <v>9.8</v>
      </c>
      <c r="E100" s="54">
        <f t="shared" si="22"/>
        <v>100</v>
      </c>
      <c r="F100" s="49">
        <v>9.8</v>
      </c>
      <c r="G100" s="49">
        <v>9.8</v>
      </c>
      <c r="H100" s="49">
        <f t="shared" si="20"/>
        <v>100</v>
      </c>
      <c r="I100" s="49"/>
      <c r="J100" s="49"/>
      <c r="K100" s="49"/>
      <c r="L100" s="49"/>
      <c r="M100" s="50"/>
      <c r="N100" s="50"/>
    </row>
    <row r="101" spans="1:14" s="36" customFormat="1" ht="18" customHeight="1">
      <c r="A101" s="38">
        <v>84</v>
      </c>
      <c r="B101" s="39" t="s">
        <v>10</v>
      </c>
      <c r="C101" s="6">
        <f>F101+I101+L101</f>
        <v>25.4</v>
      </c>
      <c r="D101" s="6">
        <f>G101+J101+M101</f>
        <v>25.4</v>
      </c>
      <c r="E101" s="54">
        <f t="shared" si="22"/>
        <v>100</v>
      </c>
      <c r="F101" s="49">
        <v>25.4</v>
      </c>
      <c r="G101" s="49">
        <v>25.4</v>
      </c>
      <c r="H101" s="49">
        <f t="shared" si="20"/>
        <v>100</v>
      </c>
      <c r="I101" s="49"/>
      <c r="J101" s="49"/>
      <c r="K101" s="49"/>
      <c r="L101" s="49"/>
      <c r="M101" s="50"/>
      <c r="N101" s="50"/>
    </row>
    <row r="102" spans="1:14" s="36" customFormat="1" ht="33.75" customHeight="1">
      <c r="A102" s="38">
        <v>85</v>
      </c>
      <c r="B102" s="39" t="s">
        <v>48</v>
      </c>
      <c r="C102" s="6">
        <f t="shared" si="21"/>
        <v>5</v>
      </c>
      <c r="D102" s="6">
        <f t="shared" si="21"/>
        <v>5</v>
      </c>
      <c r="E102" s="54">
        <f t="shared" si="22"/>
        <v>100</v>
      </c>
      <c r="F102" s="49">
        <v>5</v>
      </c>
      <c r="G102" s="49">
        <v>5</v>
      </c>
      <c r="H102" s="49">
        <f t="shared" si="20"/>
        <v>100</v>
      </c>
      <c r="I102" s="49"/>
      <c r="J102" s="49"/>
      <c r="K102" s="49"/>
      <c r="L102" s="49"/>
      <c r="M102" s="50"/>
      <c r="N102" s="50"/>
    </row>
    <row r="103" spans="1:14" s="36" customFormat="1" ht="15" customHeight="1">
      <c r="A103" s="38">
        <v>86</v>
      </c>
      <c r="B103" s="39" t="s">
        <v>8</v>
      </c>
      <c r="C103" s="6">
        <f t="shared" si="21"/>
        <v>141.8</v>
      </c>
      <c r="D103" s="6">
        <f t="shared" si="21"/>
        <v>103.5</v>
      </c>
      <c r="E103" s="54">
        <f t="shared" si="22"/>
        <v>72.9901269393512</v>
      </c>
      <c r="F103" s="49">
        <v>141.8</v>
      </c>
      <c r="G103" s="49">
        <v>103.5</v>
      </c>
      <c r="H103" s="49">
        <f t="shared" si="20"/>
        <v>72.9901269393512</v>
      </c>
      <c r="I103" s="49"/>
      <c r="J103" s="49"/>
      <c r="K103" s="49"/>
      <c r="L103" s="49"/>
      <c r="M103" s="50"/>
      <c r="N103" s="50"/>
    </row>
    <row r="104" spans="1:14" s="36" customFormat="1" ht="32.25" customHeight="1">
      <c r="A104" s="38">
        <v>87</v>
      </c>
      <c r="B104" s="37" t="s">
        <v>53</v>
      </c>
      <c r="C104" s="6">
        <f t="shared" si="21"/>
        <v>769.8</v>
      </c>
      <c r="D104" s="6">
        <f>G104+J104+M104</f>
        <v>465.5</v>
      </c>
      <c r="E104" s="54">
        <f t="shared" si="22"/>
        <v>60.470252013510006</v>
      </c>
      <c r="F104" s="49">
        <v>769.8</v>
      </c>
      <c r="G104" s="49">
        <v>465.5</v>
      </c>
      <c r="H104" s="49">
        <f t="shared" si="20"/>
        <v>60.470252013510006</v>
      </c>
      <c r="I104" s="49"/>
      <c r="J104" s="49"/>
      <c r="K104" s="49"/>
      <c r="L104" s="49"/>
      <c r="M104" s="50"/>
      <c r="N104" s="50"/>
    </row>
    <row r="105" spans="1:14" s="12" customFormat="1" ht="20.25" customHeight="1">
      <c r="A105" s="13"/>
      <c r="B105" s="14" t="s">
        <v>1</v>
      </c>
      <c r="C105" s="15">
        <f>SUM(C94:C104)</f>
        <v>30189.100000000002</v>
      </c>
      <c r="D105" s="15">
        <f>SUM(D94:D104)</f>
        <v>23685</v>
      </c>
      <c r="E105" s="16">
        <f>D105/C105*100</f>
        <v>78.45546902690043</v>
      </c>
      <c r="F105" s="15">
        <f>SUM(F94:F104)</f>
        <v>27579.100000000002</v>
      </c>
      <c r="G105" s="15">
        <f>SUM(G94:G104)</f>
        <v>21075</v>
      </c>
      <c r="H105" s="15">
        <f>G105/F105*100</f>
        <v>76.41656181673802</v>
      </c>
      <c r="I105" s="15">
        <f>SUM(I94:I103)</f>
        <v>2610</v>
      </c>
      <c r="J105" s="15">
        <f>SUM(J94:J103)</f>
        <v>2610</v>
      </c>
      <c r="K105" s="15">
        <f>J105/I105*100</f>
        <v>100</v>
      </c>
      <c r="L105" s="15">
        <f>SUM(L94:L103)</f>
        <v>0</v>
      </c>
      <c r="M105" s="15">
        <f>SUM(M94:M103)</f>
        <v>0</v>
      </c>
      <c r="N105" s="15">
        <v>0</v>
      </c>
    </row>
    <row r="106" spans="1:14" ht="18" customHeight="1">
      <c r="A106" s="59" t="s">
        <v>22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4" s="36" customFormat="1" ht="15.75" customHeight="1">
      <c r="A107" s="38">
        <v>88</v>
      </c>
      <c r="B107" s="39" t="s">
        <v>2</v>
      </c>
      <c r="C107" s="6">
        <f aca="true" t="shared" si="23" ref="C107:D116">F107+I107+L107</f>
        <v>25</v>
      </c>
      <c r="D107" s="6">
        <f t="shared" si="23"/>
        <v>25</v>
      </c>
      <c r="E107" s="54">
        <f>D107/C107*100</f>
        <v>100</v>
      </c>
      <c r="F107" s="49">
        <v>25</v>
      </c>
      <c r="G107" s="49">
        <v>25</v>
      </c>
      <c r="H107" s="49">
        <f>G107/F107*100</f>
        <v>100</v>
      </c>
      <c r="I107" s="49"/>
      <c r="J107" s="49"/>
      <c r="K107" s="49"/>
      <c r="L107" s="49"/>
      <c r="M107" s="50"/>
      <c r="N107" s="50"/>
    </row>
    <row r="108" spans="1:14" s="36" customFormat="1" ht="35.25" customHeight="1">
      <c r="A108" s="38">
        <v>89</v>
      </c>
      <c r="B108" s="39" t="s">
        <v>3</v>
      </c>
      <c r="C108" s="6">
        <f t="shared" si="23"/>
        <v>3752.6</v>
      </c>
      <c r="D108" s="6">
        <f t="shared" si="23"/>
        <v>3330.5</v>
      </c>
      <c r="E108" s="54">
        <f aca="true" t="shared" si="24" ref="E108:E118">D108/C108*100</f>
        <v>88.75179875286469</v>
      </c>
      <c r="F108" s="49">
        <v>3752.6</v>
      </c>
      <c r="G108" s="49">
        <v>3330.5</v>
      </c>
      <c r="H108" s="49">
        <f aca="true" t="shared" si="25" ref="H108:H117">G108/F108*100</f>
        <v>88.75179875286469</v>
      </c>
      <c r="I108" s="49"/>
      <c r="J108" s="49"/>
      <c r="K108" s="49"/>
      <c r="L108" s="49"/>
      <c r="M108" s="50"/>
      <c r="N108" s="50"/>
    </row>
    <row r="109" spans="1:14" s="36" customFormat="1" ht="36.75" customHeight="1">
      <c r="A109" s="38">
        <v>90</v>
      </c>
      <c r="B109" s="39" t="s">
        <v>0</v>
      </c>
      <c r="C109" s="6">
        <f t="shared" si="23"/>
        <v>4431</v>
      </c>
      <c r="D109" s="6">
        <f t="shared" si="23"/>
        <v>2012.4</v>
      </c>
      <c r="E109" s="54">
        <f t="shared" si="24"/>
        <v>45.416384563304</v>
      </c>
      <c r="F109" s="49">
        <v>4431</v>
      </c>
      <c r="G109" s="50">
        <v>2012.4</v>
      </c>
      <c r="H109" s="49">
        <f t="shared" si="25"/>
        <v>45.416384563304</v>
      </c>
      <c r="I109" s="49"/>
      <c r="J109" s="49"/>
      <c r="K109" s="49"/>
      <c r="L109" s="50"/>
      <c r="M109" s="50"/>
      <c r="N109" s="50"/>
    </row>
    <row r="110" spans="1:14" s="36" customFormat="1" ht="15">
      <c r="A110" s="38">
        <v>91</v>
      </c>
      <c r="B110" s="39" t="s">
        <v>4</v>
      </c>
      <c r="C110" s="6">
        <f t="shared" si="23"/>
        <v>20</v>
      </c>
      <c r="D110" s="6">
        <f t="shared" si="23"/>
        <v>0</v>
      </c>
      <c r="E110" s="54">
        <f t="shared" si="24"/>
        <v>0</v>
      </c>
      <c r="F110" s="49">
        <v>20</v>
      </c>
      <c r="G110" s="49">
        <v>0</v>
      </c>
      <c r="H110" s="49">
        <f t="shared" si="25"/>
        <v>0</v>
      </c>
      <c r="I110" s="49"/>
      <c r="J110" s="49"/>
      <c r="K110" s="49"/>
      <c r="L110" s="49"/>
      <c r="M110" s="50"/>
      <c r="N110" s="50"/>
    </row>
    <row r="111" spans="1:14" s="36" customFormat="1" ht="15.75" customHeight="1">
      <c r="A111" s="38">
        <v>92</v>
      </c>
      <c r="B111" s="39" t="s">
        <v>5</v>
      </c>
      <c r="C111" s="6">
        <f t="shared" si="23"/>
        <v>10921.8</v>
      </c>
      <c r="D111" s="6">
        <f t="shared" si="23"/>
        <v>9161.3</v>
      </c>
      <c r="E111" s="54">
        <f t="shared" si="24"/>
        <v>83.8808621289531</v>
      </c>
      <c r="F111" s="49">
        <v>8773.8</v>
      </c>
      <c r="G111" s="49">
        <v>7013.3</v>
      </c>
      <c r="H111" s="49">
        <f t="shared" si="25"/>
        <v>79.9345779479815</v>
      </c>
      <c r="I111" s="49">
        <v>2148</v>
      </c>
      <c r="J111" s="49">
        <v>2148</v>
      </c>
      <c r="K111" s="49">
        <f>J111/I111*100</f>
        <v>100</v>
      </c>
      <c r="L111" s="49"/>
      <c r="M111" s="50"/>
      <c r="N111" s="49"/>
    </row>
    <row r="112" spans="1:14" s="36" customFormat="1" ht="29.25" customHeight="1">
      <c r="A112" s="38">
        <v>93</v>
      </c>
      <c r="B112" s="39" t="s">
        <v>6</v>
      </c>
      <c r="C112" s="6">
        <f t="shared" si="23"/>
        <v>2823</v>
      </c>
      <c r="D112" s="6">
        <f t="shared" si="23"/>
        <v>2815</v>
      </c>
      <c r="E112" s="54">
        <f t="shared" si="24"/>
        <v>99.71661353170386</v>
      </c>
      <c r="F112" s="49">
        <v>2823</v>
      </c>
      <c r="G112" s="49">
        <v>2815</v>
      </c>
      <c r="H112" s="49">
        <f t="shared" si="25"/>
        <v>99.71661353170386</v>
      </c>
      <c r="I112" s="49"/>
      <c r="J112" s="49"/>
      <c r="K112" s="49"/>
      <c r="L112" s="49"/>
      <c r="M112" s="50"/>
      <c r="N112" s="49"/>
    </row>
    <row r="113" spans="1:14" s="36" customFormat="1" ht="20.25" customHeight="1">
      <c r="A113" s="38">
        <v>94</v>
      </c>
      <c r="B113" s="39" t="s">
        <v>7</v>
      </c>
      <c r="C113" s="6">
        <f t="shared" si="23"/>
        <v>10</v>
      </c>
      <c r="D113" s="6">
        <f t="shared" si="23"/>
        <v>10</v>
      </c>
      <c r="E113" s="54">
        <f t="shared" si="24"/>
        <v>100</v>
      </c>
      <c r="F113" s="49">
        <v>10</v>
      </c>
      <c r="G113" s="49">
        <v>10</v>
      </c>
      <c r="H113" s="49">
        <f t="shared" si="25"/>
        <v>100</v>
      </c>
      <c r="I113" s="49"/>
      <c r="J113" s="49"/>
      <c r="K113" s="49"/>
      <c r="L113" s="49"/>
      <c r="M113" s="50"/>
      <c r="N113" s="49"/>
    </row>
    <row r="114" spans="1:14" s="36" customFormat="1" ht="21.75" customHeight="1">
      <c r="A114" s="38">
        <v>95</v>
      </c>
      <c r="B114" s="39" t="s">
        <v>10</v>
      </c>
      <c r="C114" s="6">
        <f t="shared" si="23"/>
        <v>30</v>
      </c>
      <c r="D114" s="6">
        <f t="shared" si="23"/>
        <v>15.4</v>
      </c>
      <c r="E114" s="54">
        <f t="shared" si="24"/>
        <v>51.33333333333333</v>
      </c>
      <c r="F114" s="49">
        <v>30</v>
      </c>
      <c r="G114" s="49">
        <v>15.4</v>
      </c>
      <c r="H114" s="49">
        <f t="shared" si="25"/>
        <v>51.33333333333333</v>
      </c>
      <c r="I114" s="49"/>
      <c r="J114" s="49"/>
      <c r="K114" s="49"/>
      <c r="L114" s="49"/>
      <c r="M114" s="50"/>
      <c r="N114" s="49"/>
    </row>
    <row r="115" spans="1:14" s="36" customFormat="1" ht="21.75" customHeight="1">
      <c r="A115" s="38">
        <v>96</v>
      </c>
      <c r="B115" s="39" t="s">
        <v>80</v>
      </c>
      <c r="C115" s="6">
        <f>F115+I115+L115</f>
        <v>15</v>
      </c>
      <c r="D115" s="6">
        <f>G115+J115+M115</f>
        <v>1.5</v>
      </c>
      <c r="E115" s="54">
        <f>D115/C115*100</f>
        <v>10</v>
      </c>
      <c r="F115" s="49">
        <v>15</v>
      </c>
      <c r="G115" s="49">
        <v>1.5</v>
      </c>
      <c r="H115" s="49">
        <f t="shared" si="25"/>
        <v>10</v>
      </c>
      <c r="I115" s="49"/>
      <c r="J115" s="49"/>
      <c r="K115" s="49"/>
      <c r="L115" s="49"/>
      <c r="M115" s="50"/>
      <c r="N115" s="49"/>
    </row>
    <row r="116" spans="1:14" s="36" customFormat="1" ht="19.5" customHeight="1">
      <c r="A116" s="38">
        <v>97</v>
      </c>
      <c r="B116" s="39" t="s">
        <v>8</v>
      </c>
      <c r="C116" s="6">
        <f t="shared" si="23"/>
        <v>70</v>
      </c>
      <c r="D116" s="6">
        <f t="shared" si="23"/>
        <v>24</v>
      </c>
      <c r="E116" s="54">
        <f t="shared" si="24"/>
        <v>34.285714285714285</v>
      </c>
      <c r="F116" s="49">
        <v>70</v>
      </c>
      <c r="G116" s="49">
        <v>24</v>
      </c>
      <c r="H116" s="49">
        <f t="shared" si="25"/>
        <v>34.285714285714285</v>
      </c>
      <c r="I116" s="49"/>
      <c r="J116" s="49"/>
      <c r="K116" s="49"/>
      <c r="L116" s="49"/>
      <c r="M116" s="50"/>
      <c r="N116" s="49"/>
    </row>
    <row r="117" spans="1:14" s="36" customFormat="1" ht="33" customHeight="1">
      <c r="A117" s="38">
        <v>98</v>
      </c>
      <c r="B117" s="37" t="s">
        <v>53</v>
      </c>
      <c r="C117" s="6">
        <f>F117+I117+L117</f>
        <v>850</v>
      </c>
      <c r="D117" s="6">
        <f>G117+J117+M117</f>
        <v>552.2</v>
      </c>
      <c r="E117" s="54">
        <f>D117/C117*100</f>
        <v>64.96470588235294</v>
      </c>
      <c r="F117" s="49">
        <v>850</v>
      </c>
      <c r="G117" s="49">
        <v>552.2</v>
      </c>
      <c r="H117" s="49">
        <f t="shared" si="25"/>
        <v>64.96470588235294</v>
      </c>
      <c r="I117" s="49"/>
      <c r="J117" s="49"/>
      <c r="K117" s="49"/>
      <c r="L117" s="49"/>
      <c r="M117" s="50"/>
      <c r="N117" s="49"/>
    </row>
    <row r="118" spans="1:14" s="12" customFormat="1" ht="18.75" customHeight="1">
      <c r="A118" s="13"/>
      <c r="B118" s="14" t="s">
        <v>1</v>
      </c>
      <c r="C118" s="15">
        <f>SUM(C107:C117)</f>
        <v>22948.4</v>
      </c>
      <c r="D118" s="15">
        <f>SUM(D107:D117)</f>
        <v>17947.3</v>
      </c>
      <c r="E118" s="16">
        <f t="shared" si="24"/>
        <v>78.20719527287304</v>
      </c>
      <c r="F118" s="15">
        <f>SUM(F107:F117)</f>
        <v>20800.4</v>
      </c>
      <c r="G118" s="15">
        <f>SUM(G107:G117)</f>
        <v>15799.300000000001</v>
      </c>
      <c r="H118" s="15">
        <f>G118/F118*100</f>
        <v>75.95671237091595</v>
      </c>
      <c r="I118" s="15">
        <f>SUM(I107:I116)</f>
        <v>2148</v>
      </c>
      <c r="J118" s="15">
        <f>SUM(J107:J116)</f>
        <v>2148</v>
      </c>
      <c r="K118" s="15">
        <f>J118/I118*100</f>
        <v>100</v>
      </c>
      <c r="L118" s="15">
        <f>SUM(L107:L116)</f>
        <v>0</v>
      </c>
      <c r="M118" s="15">
        <f>SUM(M107:M116)</f>
        <v>0</v>
      </c>
      <c r="N118" s="15">
        <v>0</v>
      </c>
    </row>
    <row r="119" spans="1:14" ht="20.25" customHeight="1">
      <c r="A119" s="59" t="s">
        <v>23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1:14" s="36" customFormat="1" ht="23.25" customHeight="1">
      <c r="A120" s="38">
        <v>100</v>
      </c>
      <c r="B120" s="39" t="s">
        <v>2</v>
      </c>
      <c r="C120" s="6">
        <f aca="true" t="shared" si="26" ref="C120:D130">F120+I120+L120</f>
        <v>112</v>
      </c>
      <c r="D120" s="6">
        <f t="shared" si="26"/>
        <v>88</v>
      </c>
      <c r="E120" s="54">
        <f>D120/C120*100</f>
        <v>78.57142857142857</v>
      </c>
      <c r="F120" s="49">
        <v>112</v>
      </c>
      <c r="G120" s="49">
        <v>88</v>
      </c>
      <c r="H120" s="49">
        <f>G120/F120*100</f>
        <v>78.57142857142857</v>
      </c>
      <c r="I120" s="49"/>
      <c r="J120" s="49"/>
      <c r="K120" s="49"/>
      <c r="L120" s="49"/>
      <c r="M120" s="50"/>
      <c r="N120" s="50"/>
    </row>
    <row r="121" spans="1:14" s="36" customFormat="1" ht="23.25" customHeight="1">
      <c r="A121" s="38">
        <v>101</v>
      </c>
      <c r="B121" s="39" t="s">
        <v>64</v>
      </c>
      <c r="C121" s="6">
        <f>F121+I121+L121</f>
        <v>12</v>
      </c>
      <c r="D121" s="6">
        <f>G121+J121+M121</f>
        <v>12</v>
      </c>
      <c r="E121" s="54">
        <f>D121/C121*100</f>
        <v>100</v>
      </c>
      <c r="F121" s="49">
        <v>12</v>
      </c>
      <c r="G121" s="49">
        <v>12</v>
      </c>
      <c r="H121" s="49">
        <f>G121/F121*100</f>
        <v>100</v>
      </c>
      <c r="I121" s="49"/>
      <c r="J121" s="49"/>
      <c r="K121" s="49"/>
      <c r="L121" s="49"/>
      <c r="M121" s="50"/>
      <c r="N121" s="50"/>
    </row>
    <row r="122" spans="1:14" s="36" customFormat="1" ht="36" customHeight="1">
      <c r="A122" s="38">
        <v>102</v>
      </c>
      <c r="B122" s="39" t="s">
        <v>3</v>
      </c>
      <c r="C122" s="6">
        <f t="shared" si="26"/>
        <v>3728.4</v>
      </c>
      <c r="D122" s="6">
        <f t="shared" si="26"/>
        <v>2466.8</v>
      </c>
      <c r="E122" s="54">
        <f aca="true" t="shared" si="27" ref="E122:E130">D122/C122*100</f>
        <v>66.1624289239352</v>
      </c>
      <c r="F122" s="49">
        <v>3728.4</v>
      </c>
      <c r="G122" s="49">
        <v>2466.8</v>
      </c>
      <c r="H122" s="49">
        <f aca="true" t="shared" si="28" ref="H122:H132">G122/F122*100</f>
        <v>66.1624289239352</v>
      </c>
      <c r="I122" s="49"/>
      <c r="J122" s="49"/>
      <c r="K122" s="49"/>
      <c r="L122" s="49"/>
      <c r="M122" s="50"/>
      <c r="N122" s="50"/>
    </row>
    <row r="123" spans="1:14" s="36" customFormat="1" ht="29.25" customHeight="1">
      <c r="A123" s="38">
        <v>103</v>
      </c>
      <c r="B123" s="39" t="s">
        <v>0</v>
      </c>
      <c r="C123" s="6">
        <f t="shared" si="26"/>
        <v>9394.2</v>
      </c>
      <c r="D123" s="6">
        <f t="shared" si="26"/>
        <v>5045.5</v>
      </c>
      <c r="E123" s="54">
        <f t="shared" si="27"/>
        <v>53.708671307828226</v>
      </c>
      <c r="F123" s="49">
        <v>9394.2</v>
      </c>
      <c r="G123" s="50">
        <v>5045.5</v>
      </c>
      <c r="H123" s="49">
        <f t="shared" si="28"/>
        <v>53.708671307828226</v>
      </c>
      <c r="I123" s="49"/>
      <c r="J123" s="49"/>
      <c r="K123" s="49"/>
      <c r="L123" s="50"/>
      <c r="M123" s="50"/>
      <c r="N123" s="50"/>
    </row>
    <row r="124" spans="1:14" s="36" customFormat="1" ht="21" customHeight="1">
      <c r="A124" s="38">
        <v>104</v>
      </c>
      <c r="B124" s="39" t="s">
        <v>4</v>
      </c>
      <c r="C124" s="6">
        <f t="shared" si="26"/>
        <v>80</v>
      </c>
      <c r="D124" s="6">
        <f t="shared" si="26"/>
        <v>5.1</v>
      </c>
      <c r="E124" s="54">
        <f t="shared" si="27"/>
        <v>6.375</v>
      </c>
      <c r="F124" s="49">
        <v>80</v>
      </c>
      <c r="G124" s="49">
        <v>5.1</v>
      </c>
      <c r="H124" s="49">
        <f t="shared" si="28"/>
        <v>6.375</v>
      </c>
      <c r="I124" s="49"/>
      <c r="J124" s="49"/>
      <c r="K124" s="49"/>
      <c r="L124" s="49"/>
      <c r="M124" s="50"/>
      <c r="N124" s="50"/>
    </row>
    <row r="125" spans="1:14" s="36" customFormat="1" ht="15" customHeight="1">
      <c r="A125" s="38">
        <v>105</v>
      </c>
      <c r="B125" s="39" t="s">
        <v>5</v>
      </c>
      <c r="C125" s="6">
        <f t="shared" si="26"/>
        <v>11255.9</v>
      </c>
      <c r="D125" s="6">
        <f t="shared" si="26"/>
        <v>9125.2</v>
      </c>
      <c r="E125" s="54">
        <f t="shared" si="27"/>
        <v>81.07037198269353</v>
      </c>
      <c r="F125" s="49">
        <v>11255.9</v>
      </c>
      <c r="G125" s="49">
        <v>9125.2</v>
      </c>
      <c r="H125" s="49">
        <f t="shared" si="28"/>
        <v>81.07037198269353</v>
      </c>
      <c r="I125" s="49">
        <v>0</v>
      </c>
      <c r="J125" s="49">
        <v>0</v>
      </c>
      <c r="K125" s="49">
        <v>0</v>
      </c>
      <c r="L125" s="49"/>
      <c r="M125" s="50"/>
      <c r="N125" s="50"/>
    </row>
    <row r="126" spans="1:14" s="36" customFormat="1" ht="33" customHeight="1">
      <c r="A126" s="38">
        <v>106</v>
      </c>
      <c r="B126" s="39" t="s">
        <v>58</v>
      </c>
      <c r="C126" s="6">
        <f>F126+I126+L126</f>
        <v>50</v>
      </c>
      <c r="D126" s="6">
        <f>G126+J126+M126</f>
        <v>50</v>
      </c>
      <c r="E126" s="54">
        <f>D126/C126*100</f>
        <v>100</v>
      </c>
      <c r="F126" s="49">
        <v>50</v>
      </c>
      <c r="G126" s="49">
        <v>50</v>
      </c>
      <c r="H126" s="49">
        <f t="shared" si="28"/>
        <v>100</v>
      </c>
      <c r="I126" s="49"/>
      <c r="J126" s="49"/>
      <c r="K126" s="49"/>
      <c r="L126" s="49"/>
      <c r="M126" s="50"/>
      <c r="N126" s="50"/>
    </row>
    <row r="127" spans="1:14" s="36" customFormat="1" ht="15" customHeight="1">
      <c r="A127" s="38">
        <v>107</v>
      </c>
      <c r="B127" s="39" t="s">
        <v>7</v>
      </c>
      <c r="C127" s="6">
        <f t="shared" si="26"/>
        <v>5</v>
      </c>
      <c r="D127" s="6">
        <f t="shared" si="26"/>
        <v>0</v>
      </c>
      <c r="E127" s="54">
        <f t="shared" si="27"/>
        <v>0</v>
      </c>
      <c r="F127" s="49">
        <v>5</v>
      </c>
      <c r="G127" s="49">
        <v>0</v>
      </c>
      <c r="H127" s="49">
        <f t="shared" si="28"/>
        <v>0</v>
      </c>
      <c r="I127" s="49"/>
      <c r="J127" s="49"/>
      <c r="K127" s="49"/>
      <c r="L127" s="49"/>
      <c r="M127" s="50"/>
      <c r="N127" s="50"/>
    </row>
    <row r="128" spans="1:14" s="36" customFormat="1" ht="33" customHeight="1">
      <c r="A128" s="38">
        <v>108</v>
      </c>
      <c r="B128" s="52" t="s">
        <v>59</v>
      </c>
      <c r="C128" s="6">
        <f>F128+I128+L128</f>
        <v>40</v>
      </c>
      <c r="D128" s="6">
        <f>G128+J128+M128</f>
        <v>25</v>
      </c>
      <c r="E128" s="54">
        <f>D128/C128*100</f>
        <v>62.5</v>
      </c>
      <c r="F128" s="49">
        <v>40</v>
      </c>
      <c r="G128" s="49">
        <v>25</v>
      </c>
      <c r="H128" s="49">
        <f t="shared" si="28"/>
        <v>62.5</v>
      </c>
      <c r="I128" s="49"/>
      <c r="J128" s="49"/>
      <c r="K128" s="49"/>
      <c r="L128" s="49"/>
      <c r="M128" s="50"/>
      <c r="N128" s="50"/>
    </row>
    <row r="129" spans="1:14" s="36" customFormat="1" ht="36.75" customHeight="1">
      <c r="A129" s="38">
        <v>109</v>
      </c>
      <c r="B129" s="39" t="s">
        <v>48</v>
      </c>
      <c r="C129" s="6">
        <f t="shared" si="26"/>
        <v>10</v>
      </c>
      <c r="D129" s="6">
        <f t="shared" si="26"/>
        <v>9.9</v>
      </c>
      <c r="E129" s="54">
        <f t="shared" si="27"/>
        <v>99</v>
      </c>
      <c r="F129" s="49">
        <v>10</v>
      </c>
      <c r="G129" s="49">
        <v>9.9</v>
      </c>
      <c r="H129" s="49">
        <f t="shared" si="28"/>
        <v>99</v>
      </c>
      <c r="I129" s="49"/>
      <c r="J129" s="49"/>
      <c r="K129" s="49"/>
      <c r="L129" s="49"/>
      <c r="M129" s="50"/>
      <c r="N129" s="50"/>
    </row>
    <row r="130" spans="1:14" s="36" customFormat="1" ht="36.75" customHeight="1">
      <c r="A130" s="38">
        <v>110</v>
      </c>
      <c r="B130" s="39" t="s">
        <v>60</v>
      </c>
      <c r="C130" s="6">
        <f t="shared" si="26"/>
        <v>80</v>
      </c>
      <c r="D130" s="6">
        <f t="shared" si="26"/>
        <v>68.1</v>
      </c>
      <c r="E130" s="54">
        <f t="shared" si="27"/>
        <v>85.125</v>
      </c>
      <c r="F130" s="49">
        <v>80</v>
      </c>
      <c r="G130" s="49">
        <v>68.1</v>
      </c>
      <c r="H130" s="49">
        <f t="shared" si="28"/>
        <v>85.125</v>
      </c>
      <c r="I130" s="49"/>
      <c r="J130" s="49"/>
      <c r="K130" s="49"/>
      <c r="L130" s="49"/>
      <c r="M130" s="50"/>
      <c r="N130" s="50"/>
    </row>
    <row r="131" spans="1:14" s="36" customFormat="1" ht="36.75" customHeight="1">
      <c r="A131" s="38">
        <v>111</v>
      </c>
      <c r="B131" s="39" t="s">
        <v>81</v>
      </c>
      <c r="C131" s="6">
        <f>F131+I131+L131</f>
        <v>5</v>
      </c>
      <c r="D131" s="6">
        <f>G131+J131+M131</f>
        <v>0</v>
      </c>
      <c r="E131" s="54">
        <f>D131/C131*100</f>
        <v>0</v>
      </c>
      <c r="F131" s="49">
        <v>5</v>
      </c>
      <c r="G131" s="49">
        <v>0</v>
      </c>
      <c r="H131" s="49">
        <f t="shared" si="28"/>
        <v>0</v>
      </c>
      <c r="I131" s="49"/>
      <c r="J131" s="49"/>
      <c r="K131" s="49"/>
      <c r="L131" s="49"/>
      <c r="M131" s="50"/>
      <c r="N131" s="50"/>
    </row>
    <row r="132" spans="1:14" s="36" customFormat="1" ht="36.75" customHeight="1">
      <c r="A132" s="38">
        <v>112</v>
      </c>
      <c r="B132" s="39" t="s">
        <v>53</v>
      </c>
      <c r="C132" s="6">
        <f>F132+I132+L132</f>
        <v>595</v>
      </c>
      <c r="D132" s="6">
        <f>G132+J132+M132</f>
        <v>391.9</v>
      </c>
      <c r="E132" s="54">
        <f>D132/C132*100</f>
        <v>65.8655462184874</v>
      </c>
      <c r="F132" s="49">
        <v>595</v>
      </c>
      <c r="G132" s="49">
        <v>391.9</v>
      </c>
      <c r="H132" s="49">
        <f t="shared" si="28"/>
        <v>65.8655462184874</v>
      </c>
      <c r="I132" s="49"/>
      <c r="J132" s="49"/>
      <c r="K132" s="49"/>
      <c r="L132" s="49"/>
      <c r="M132" s="50"/>
      <c r="N132" s="50"/>
    </row>
    <row r="133" spans="1:14" s="12" customFormat="1" ht="18" customHeight="1">
      <c r="A133" s="13"/>
      <c r="B133" s="14" t="s">
        <v>1</v>
      </c>
      <c r="C133" s="15">
        <f>SUM(C120:C132)</f>
        <v>25367.5</v>
      </c>
      <c r="D133" s="15">
        <f>SUM(D120:D132)</f>
        <v>17287.500000000004</v>
      </c>
      <c r="E133" s="16">
        <f>D133/C133*100</f>
        <v>68.14822114910812</v>
      </c>
      <c r="F133" s="15">
        <f>SUM(F120:F132)</f>
        <v>25367.5</v>
      </c>
      <c r="G133" s="15">
        <f>SUM(G120:G132)</f>
        <v>17287.500000000004</v>
      </c>
      <c r="H133" s="15">
        <f>G133/F133*100</f>
        <v>68.14822114910812</v>
      </c>
      <c r="I133" s="15">
        <f>SUM(I120:I129)</f>
        <v>0</v>
      </c>
      <c r="J133" s="15">
        <f>SUM(J120:J129)</f>
        <v>0</v>
      </c>
      <c r="K133" s="15"/>
      <c r="L133" s="15">
        <f>SUM(L120:L129)</f>
        <v>0</v>
      </c>
      <c r="M133" s="15">
        <f>SUM(M120:M129)</f>
        <v>0</v>
      </c>
      <c r="N133" s="15">
        <v>0</v>
      </c>
    </row>
    <row r="134" spans="1:14" ht="22.5" customHeight="1">
      <c r="A134" s="59" t="s">
        <v>24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</row>
    <row r="135" spans="1:14" s="36" customFormat="1" ht="23.25" customHeight="1">
      <c r="A135" s="38">
        <v>113</v>
      </c>
      <c r="B135" s="39" t="s">
        <v>2</v>
      </c>
      <c r="C135" s="6">
        <f aca="true" t="shared" si="29" ref="C135:D145">F135+I135+L135</f>
        <v>160</v>
      </c>
      <c r="D135" s="6">
        <f t="shared" si="29"/>
        <v>100</v>
      </c>
      <c r="E135" s="54">
        <f>D135/C135*100</f>
        <v>62.5</v>
      </c>
      <c r="F135" s="49">
        <v>160</v>
      </c>
      <c r="G135" s="49">
        <v>100</v>
      </c>
      <c r="H135" s="49">
        <f>G135/F135*100</f>
        <v>62.5</v>
      </c>
      <c r="I135" s="49"/>
      <c r="J135" s="49"/>
      <c r="K135" s="49"/>
      <c r="L135" s="49"/>
      <c r="M135" s="50"/>
      <c r="N135" s="50"/>
    </row>
    <row r="136" spans="1:14" s="36" customFormat="1" ht="30" customHeight="1">
      <c r="A136" s="38">
        <v>114</v>
      </c>
      <c r="B136" s="39" t="s">
        <v>3</v>
      </c>
      <c r="C136" s="6">
        <f t="shared" si="29"/>
        <v>14167.2</v>
      </c>
      <c r="D136" s="6">
        <f t="shared" si="29"/>
        <v>9672</v>
      </c>
      <c r="E136" s="54">
        <f aca="true" t="shared" si="30" ref="E136:E146">D136/C136*100</f>
        <v>68.27037099779773</v>
      </c>
      <c r="F136" s="49">
        <v>14167.2</v>
      </c>
      <c r="G136" s="50">
        <v>9672</v>
      </c>
      <c r="H136" s="49">
        <f aca="true" t="shared" si="31" ref="H136:H145">G136/F136*100</f>
        <v>68.27037099779773</v>
      </c>
      <c r="I136" s="49"/>
      <c r="J136" s="49"/>
      <c r="K136" s="49"/>
      <c r="L136" s="50"/>
      <c r="M136" s="50"/>
      <c r="N136" s="50"/>
    </row>
    <row r="137" spans="1:14" s="36" customFormat="1" ht="36.75" customHeight="1">
      <c r="A137" s="38">
        <v>115</v>
      </c>
      <c r="B137" s="39" t="s">
        <v>0</v>
      </c>
      <c r="C137" s="6">
        <f t="shared" si="29"/>
        <v>15097</v>
      </c>
      <c r="D137" s="6">
        <f t="shared" si="29"/>
        <v>10377.9</v>
      </c>
      <c r="E137" s="54">
        <f t="shared" si="30"/>
        <v>68.7414718155925</v>
      </c>
      <c r="F137" s="49">
        <v>15097</v>
      </c>
      <c r="G137" s="50">
        <v>10377.9</v>
      </c>
      <c r="H137" s="49">
        <f t="shared" si="31"/>
        <v>68.7414718155925</v>
      </c>
      <c r="I137" s="49"/>
      <c r="J137" s="49"/>
      <c r="K137" s="49"/>
      <c r="L137" s="50"/>
      <c r="M137" s="50"/>
      <c r="N137" s="50"/>
    </row>
    <row r="138" spans="1:14" s="36" customFormat="1" ht="36.75" customHeight="1">
      <c r="A138" s="38">
        <v>116</v>
      </c>
      <c r="B138" s="39" t="s">
        <v>4</v>
      </c>
      <c r="C138" s="6">
        <f>F138+I138+L138</f>
        <v>50</v>
      </c>
      <c r="D138" s="6">
        <f>G138+J138+M138</f>
        <v>2</v>
      </c>
      <c r="E138" s="54">
        <f>D138/C138*100</f>
        <v>4</v>
      </c>
      <c r="F138" s="49">
        <v>50</v>
      </c>
      <c r="G138" s="50">
        <v>2</v>
      </c>
      <c r="H138" s="49">
        <f t="shared" si="31"/>
        <v>4</v>
      </c>
      <c r="I138" s="49"/>
      <c r="J138" s="49"/>
      <c r="K138" s="49"/>
      <c r="L138" s="50"/>
      <c r="M138" s="50"/>
      <c r="N138" s="50"/>
    </row>
    <row r="139" spans="1:14" s="36" customFormat="1" ht="24" customHeight="1">
      <c r="A139" s="38">
        <v>117</v>
      </c>
      <c r="B139" s="39" t="s">
        <v>5</v>
      </c>
      <c r="C139" s="6">
        <f t="shared" si="29"/>
        <v>19067.5</v>
      </c>
      <c r="D139" s="6">
        <f t="shared" si="29"/>
        <v>16464.3</v>
      </c>
      <c r="E139" s="54">
        <f t="shared" si="30"/>
        <v>86.34744984921987</v>
      </c>
      <c r="F139" s="49">
        <v>17067.5</v>
      </c>
      <c r="G139" s="49">
        <v>14464.3</v>
      </c>
      <c r="H139" s="49">
        <f t="shared" si="31"/>
        <v>84.74761974512963</v>
      </c>
      <c r="I139" s="49">
        <v>2000</v>
      </c>
      <c r="J139" s="49">
        <v>2000</v>
      </c>
      <c r="K139" s="49">
        <f>J139/I139*100</f>
        <v>100</v>
      </c>
      <c r="L139" s="49"/>
      <c r="M139" s="50"/>
      <c r="N139" s="49"/>
    </row>
    <row r="140" spans="1:14" s="36" customFormat="1" ht="30" customHeight="1">
      <c r="A140" s="38">
        <v>118</v>
      </c>
      <c r="B140" s="39" t="s">
        <v>6</v>
      </c>
      <c r="C140" s="6">
        <f t="shared" si="29"/>
        <v>360</v>
      </c>
      <c r="D140" s="6">
        <f t="shared" si="29"/>
        <v>360</v>
      </c>
      <c r="E140" s="54">
        <f t="shared" si="30"/>
        <v>100</v>
      </c>
      <c r="F140" s="49">
        <v>360</v>
      </c>
      <c r="G140" s="49">
        <v>360</v>
      </c>
      <c r="H140" s="49">
        <f t="shared" si="31"/>
        <v>100</v>
      </c>
      <c r="I140" s="49"/>
      <c r="J140" s="49"/>
      <c r="K140" s="49"/>
      <c r="L140" s="49"/>
      <c r="M140" s="50"/>
      <c r="N140" s="49"/>
    </row>
    <row r="141" spans="1:14" s="36" customFormat="1" ht="30" customHeight="1">
      <c r="A141" s="38">
        <v>119</v>
      </c>
      <c r="B141" s="39" t="s">
        <v>7</v>
      </c>
      <c r="C141" s="6">
        <f>F141+I141+L141</f>
        <v>10</v>
      </c>
      <c r="D141" s="6">
        <f>G141+J141+M141</f>
        <v>0</v>
      </c>
      <c r="E141" s="54">
        <f>D141/C141*100</f>
        <v>0</v>
      </c>
      <c r="F141" s="49">
        <v>10</v>
      </c>
      <c r="G141" s="49">
        <v>0</v>
      </c>
      <c r="H141" s="49">
        <f t="shared" si="31"/>
        <v>0</v>
      </c>
      <c r="I141" s="49"/>
      <c r="J141" s="49"/>
      <c r="K141" s="49"/>
      <c r="L141" s="49"/>
      <c r="M141" s="50"/>
      <c r="N141" s="49"/>
    </row>
    <row r="142" spans="1:14" s="44" customFormat="1" ht="17.25" customHeight="1">
      <c r="A142" s="38">
        <v>120</v>
      </c>
      <c r="B142" s="39" t="s">
        <v>10</v>
      </c>
      <c r="C142" s="6">
        <f t="shared" si="29"/>
        <v>15</v>
      </c>
      <c r="D142" s="6">
        <f t="shared" si="29"/>
        <v>7.5</v>
      </c>
      <c r="E142" s="54">
        <f t="shared" si="30"/>
        <v>50</v>
      </c>
      <c r="F142" s="49">
        <v>15</v>
      </c>
      <c r="G142" s="49">
        <v>7.5</v>
      </c>
      <c r="H142" s="49">
        <f t="shared" si="31"/>
        <v>50</v>
      </c>
      <c r="I142" s="49"/>
      <c r="J142" s="49"/>
      <c r="K142" s="49"/>
      <c r="L142" s="49"/>
      <c r="M142" s="50"/>
      <c r="N142" s="49"/>
    </row>
    <row r="143" spans="1:14" s="44" customFormat="1" ht="22.5" customHeight="1">
      <c r="A143" s="38">
        <v>121</v>
      </c>
      <c r="B143" s="39" t="s">
        <v>15</v>
      </c>
      <c r="C143" s="6">
        <f t="shared" si="29"/>
        <v>10</v>
      </c>
      <c r="D143" s="6">
        <f t="shared" si="29"/>
        <v>10</v>
      </c>
      <c r="E143" s="54">
        <f t="shared" si="30"/>
        <v>100</v>
      </c>
      <c r="F143" s="49">
        <v>10</v>
      </c>
      <c r="G143" s="49">
        <v>10</v>
      </c>
      <c r="H143" s="49">
        <f t="shared" si="31"/>
        <v>100</v>
      </c>
      <c r="I143" s="49"/>
      <c r="J143" s="49"/>
      <c r="K143" s="49"/>
      <c r="L143" s="49"/>
      <c r="M143" s="50"/>
      <c r="N143" s="49"/>
    </row>
    <row r="144" spans="1:14" s="36" customFormat="1" ht="30">
      <c r="A144" s="38">
        <v>122</v>
      </c>
      <c r="B144" s="39" t="s">
        <v>8</v>
      </c>
      <c r="C144" s="6">
        <f t="shared" si="29"/>
        <v>100</v>
      </c>
      <c r="D144" s="6">
        <f t="shared" si="29"/>
        <v>94.4</v>
      </c>
      <c r="E144" s="54">
        <f t="shared" si="30"/>
        <v>94.4</v>
      </c>
      <c r="F144" s="49">
        <v>100</v>
      </c>
      <c r="G144" s="49">
        <v>94.4</v>
      </c>
      <c r="H144" s="49">
        <f t="shared" si="31"/>
        <v>94.4</v>
      </c>
      <c r="I144" s="49"/>
      <c r="J144" s="49"/>
      <c r="K144" s="49"/>
      <c r="L144" s="49"/>
      <c r="M144" s="50"/>
      <c r="N144" s="49"/>
    </row>
    <row r="145" spans="1:14" s="44" customFormat="1" ht="15">
      <c r="A145" s="38">
        <v>123</v>
      </c>
      <c r="B145" s="39" t="s">
        <v>16</v>
      </c>
      <c r="C145" s="6">
        <f t="shared" si="29"/>
        <v>952</v>
      </c>
      <c r="D145" s="6">
        <f t="shared" si="29"/>
        <v>779.4</v>
      </c>
      <c r="E145" s="54">
        <f t="shared" si="30"/>
        <v>81.86974789915966</v>
      </c>
      <c r="F145" s="49">
        <v>952</v>
      </c>
      <c r="G145" s="49">
        <v>779.4</v>
      </c>
      <c r="H145" s="49">
        <f t="shared" si="31"/>
        <v>81.86974789915966</v>
      </c>
      <c r="I145" s="49"/>
      <c r="J145" s="49"/>
      <c r="K145" s="49"/>
      <c r="L145" s="49"/>
      <c r="M145" s="50"/>
      <c r="N145" s="49"/>
    </row>
    <row r="146" spans="1:14" s="12" customFormat="1" ht="21.75" customHeight="1">
      <c r="A146" s="13"/>
      <c r="B146" s="14" t="s">
        <v>1</v>
      </c>
      <c r="C146" s="15">
        <f>SUM(C135:C145)</f>
        <v>49988.7</v>
      </c>
      <c r="D146" s="15">
        <f>SUM(D135:D145)</f>
        <v>37867.5</v>
      </c>
      <c r="E146" s="16">
        <f t="shared" si="30"/>
        <v>75.75211997911528</v>
      </c>
      <c r="F146" s="15">
        <f>SUM(F135:F145)</f>
        <v>47988.7</v>
      </c>
      <c r="G146" s="15">
        <f>SUM(G135:G145)</f>
        <v>35867.5</v>
      </c>
      <c r="H146" s="15">
        <f>G146/F146*100</f>
        <v>74.74155374077648</v>
      </c>
      <c r="I146" s="15">
        <f>SUM(I135:I145)</f>
        <v>2000</v>
      </c>
      <c r="J146" s="15">
        <f>SUM(J135:J145)</f>
        <v>2000</v>
      </c>
      <c r="K146" s="15">
        <v>0</v>
      </c>
      <c r="L146" s="15">
        <f>SUM(L135:L145)</f>
        <v>0</v>
      </c>
      <c r="M146" s="15">
        <f>SUM(M135:M145)</f>
        <v>0</v>
      </c>
      <c r="N146" s="15">
        <v>0</v>
      </c>
    </row>
    <row r="147" spans="2:12" ht="12.75" customHeight="1">
      <c r="B147" s="20"/>
      <c r="C147" s="21"/>
      <c r="D147" s="21"/>
      <c r="E147" s="21"/>
      <c r="F147" s="20"/>
      <c r="G147" s="20"/>
      <c r="H147" s="20"/>
      <c r="I147" s="20"/>
      <c r="J147" s="20"/>
      <c r="K147" s="20"/>
      <c r="L147" s="20"/>
    </row>
    <row r="149" spans="3:14" ht="15">
      <c r="C149" s="23">
        <f>C24+C38+C53+C66+C79+C92+C105+C118+C133+C146</f>
        <v>3504323.3000000003</v>
      </c>
      <c r="D149" s="23">
        <f>D24+D38+D53+D66+D79+D92+D105+D118+D133+D146</f>
        <v>2684863.8</v>
      </c>
      <c r="E149" s="23">
        <f>SUM(D149/C149*100)</f>
        <v>76.615756314493</v>
      </c>
      <c r="F149" s="23">
        <f>F24+F38+F53+F66+F79+F92+F105+F118+F133+F146</f>
        <v>1297270.0999999996</v>
      </c>
      <c r="G149" s="23">
        <f>G24+G38+G53+G66+G79+G92+G105+G118+G133+G146</f>
        <v>1009498</v>
      </c>
      <c r="H149" s="23">
        <f>SUM(G149/F149*100)</f>
        <v>77.81710223645794</v>
      </c>
      <c r="I149" s="23">
        <f>I24+I38+I53+I66+I79+I92+I105+I118+I133+I146</f>
        <v>1830932.4</v>
      </c>
      <c r="J149" s="23">
        <f>J24+J38+J53+J66+J79+J92+J105+J118+J133+J146</f>
        <v>1299829.4000000001</v>
      </c>
      <c r="K149" s="23">
        <f>SUM(J149/I149*100)</f>
        <v>70.99275756985895</v>
      </c>
      <c r="L149" s="23">
        <f>L24+L38+L53+L66+L79+L92+L105+L118+L133+L146</f>
        <v>376120.8</v>
      </c>
      <c r="M149" s="23">
        <f>M24+M38+M53+M66+M79+M92+M105+M118+M133+M146</f>
        <v>372907.7</v>
      </c>
      <c r="N149" s="23">
        <f>SUM(M149/L149*100)</f>
        <v>99.14572658571396</v>
      </c>
    </row>
    <row r="150" spans="3:14" ht="15">
      <c r="C150" s="23">
        <f>C38+C53+C66+C79+C92+C105+C118+C133+C146</f>
        <v>594556</v>
      </c>
      <c r="D150" s="23">
        <f>D38+D53+D66+D79+D92+D105+D118+D133+D146</f>
        <v>480868.8</v>
      </c>
      <c r="E150" s="23">
        <f>SUM(D150/C150*100)</f>
        <v>80.87863884983079</v>
      </c>
      <c r="F150" s="23">
        <f>F38+F53+F66+F79+F92+F105+F118+F133+F146</f>
        <v>431477.4</v>
      </c>
      <c r="G150" s="23">
        <f>G38+G53+G66+G79+G92+G105+G118+G133+G146</f>
        <v>342446.2</v>
      </c>
      <c r="H150" s="23">
        <f>SUM(G150/F150*100)</f>
        <v>79.36596447461675</v>
      </c>
      <c r="I150" s="23">
        <f>I38+I53+I66+I79+I92+I105+I118+I133+I146</f>
        <v>76418.6</v>
      </c>
      <c r="J150" s="23">
        <f>J38+J53+J66+J79+J92+J105+J118+J133+J146</f>
        <v>49134</v>
      </c>
      <c r="K150" s="23">
        <f>SUM(J150/I150*100)</f>
        <v>64.29586514277938</v>
      </c>
      <c r="L150" s="23">
        <f>L38+L53+L66+L79+L92+L105+L118+L133+L146</f>
        <v>86660</v>
      </c>
      <c r="M150" s="23">
        <f>M38+M53+M66+M79+M92+M105+M118+M133+M146</f>
        <v>86659.9</v>
      </c>
      <c r="N150" s="23">
        <f>SUM(M150/L150*100)</f>
        <v>99.99988460650819</v>
      </c>
    </row>
    <row r="153" spans="3:4" ht="15">
      <c r="C153" s="33"/>
      <c r="D153" s="33"/>
    </row>
    <row r="154" spans="3:4" ht="15">
      <c r="C154" s="33"/>
      <c r="D154" s="33"/>
    </row>
  </sheetData>
  <sheetProtection/>
  <mergeCells count="18">
    <mergeCell ref="A80:N80"/>
    <mergeCell ref="A1:N1"/>
    <mergeCell ref="A93:N93"/>
    <mergeCell ref="A106:N106"/>
    <mergeCell ref="A119:N119"/>
    <mergeCell ref="A134:N134"/>
    <mergeCell ref="A6:N6"/>
    <mergeCell ref="A25:N25"/>
    <mergeCell ref="A39:N39"/>
    <mergeCell ref="A54:N54"/>
    <mergeCell ref="A67:N67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2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2023-12-08T11:19:35Z</dcterms:modified>
  <cp:category/>
  <cp:version/>
  <cp:contentType/>
  <cp:contentStatus/>
</cp:coreProperties>
</file>