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на 01.01.23" sheetId="1" r:id="rId1"/>
  </sheets>
  <definedNames>
    <definedName name="_xlnm.Print_Titles" localSheetId="0">'на 01.01.23'!$2:$5</definedName>
  </definedNames>
  <calcPr fullCalcOnLoad="1"/>
</workbook>
</file>

<file path=xl/sharedStrings.xml><?xml version="1.0" encoding="utf-8"?>
<sst xmlns="http://schemas.openxmlformats.org/spreadsheetml/2006/main" count="169" uniqueCount="77">
  <si>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</si>
  <si>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</si>
  <si>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</si>
  <si>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</si>
  <si>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</si>
  <si>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</si>
  <si>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</si>
  <si>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</si>
  <si>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</si>
  <si>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</si>
  <si>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</si>
  <si>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</si>
  <si>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</si>
  <si>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</si>
  <si>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</si>
  <si>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</si>
  <si>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</si>
  <si>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</si>
  <si>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</si>
  <si>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</si>
  <si>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</si>
  <si>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</si>
  <si>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</si>
  <si>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</si>
  <si>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</si>
  <si>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</si>
  <si>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</si>
  <si>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</si>
  <si>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</si>
  <si>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</si>
  <si>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</si>
  <si>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</si>
  <si>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</si>
  <si>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</si>
  <si>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</si>
  <si>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</si>
  <si>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</si>
  <si>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</si>
  <si>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</si>
  <si>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</si>
  <si>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</si>
  <si>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</si>
  <si>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</si>
  <si>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</si>
  <si>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</si>
  <si>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</si>
  <si>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</si>
  <si>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</si>
  <si>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</si>
  <si>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</si>
  <si>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</si>
  <si>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</si>
  <si>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</si>
  <si>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</si>
  <si>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</si>
  <si>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</si>
  <si>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</si>
  <si>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</si>
  <si>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</si>
  <si>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</si>
  <si>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</si>
  <si>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</si>
  <si>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</si>
  <si>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</si>
  <si>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2022 ГОД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</si>
  <si>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</si>
  <si>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</si>
  <si>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</si>
  <si>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</si>
  <si>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«Молодежь Кубани»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</si>
  <si>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</si>
  <si>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</si>
  <si>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42</t>
  </si>
  <si>
    <t>40</t>
  </si>
  <si>
    <t>41</t>
  </si>
  <si>
    <t>39</t>
  </si>
  <si>
    <t>Анализ муниципальных программ муниципального образования Новокубанский район на 01.01.2023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</si>
</sst>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="80" zoomScaleNormal="80" zoomScaleSheetLayoutView="80" zoomScalePageLayoutView="0" workbookViewId="0" topLeftCell="A118">
      <selection activeCell="F130" sqref="F130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7.375" style="3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4" t="s">
        <v>76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2"/>
    </row>
    <row r="2" spans="1:14" s="4" customFormat="1" ht="15.75" customHeight="1">
      <c r="A2" s="66" t="s">
        <v>13</v>
      </c>
      <c r="B2" s="67" t="s">
        <v>12</v>
      </c>
      <c r="C2" s="67" t="s">
        <v>64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" customFormat="1" ht="15.75" customHeight="1">
      <c r="A3" s="66"/>
      <c r="B3" s="67"/>
      <c r="C3" s="68" t="s">
        <v>29</v>
      </c>
      <c r="D3" s="68"/>
      <c r="E3" s="68"/>
      <c r="F3" s="67" t="s">
        <v>35</v>
      </c>
      <c r="G3" s="67"/>
      <c r="H3" s="67"/>
      <c r="I3" s="67" t="s">
        <v>30</v>
      </c>
      <c r="J3" s="67"/>
      <c r="K3" s="67"/>
      <c r="L3" s="67" t="s">
        <v>31</v>
      </c>
      <c r="M3" s="67"/>
      <c r="N3" s="67"/>
    </row>
    <row r="4" spans="1:14" s="4" customFormat="1" ht="15">
      <c r="A4" s="66"/>
      <c r="B4" s="67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30">
      <c r="A7" s="6">
        <v>1</v>
      </c>
      <c r="B7" s="7" t="s">
        <v>32</v>
      </c>
      <c r="C7" s="8">
        <f>F7+I7+L7</f>
        <v>1467488.1</v>
      </c>
      <c r="D7" s="8">
        <f>G7+J7+M7</f>
        <v>1443804.4</v>
      </c>
      <c r="E7" s="8">
        <f>D7/C7*100</f>
        <v>98.38610616331403</v>
      </c>
      <c r="F7" s="12">
        <v>439316.8</v>
      </c>
      <c r="G7" s="12">
        <v>415692.6</v>
      </c>
      <c r="H7" s="12">
        <f>G7/F7*100</f>
        <v>94.6225138669862</v>
      </c>
      <c r="I7" s="12">
        <v>947631.8</v>
      </c>
      <c r="J7" s="9">
        <v>947572.3</v>
      </c>
      <c r="K7" s="9">
        <f aca="true" t="shared" si="0" ref="K7:K14">J7/I7*100</f>
        <v>99.9937211900234</v>
      </c>
      <c r="L7" s="9">
        <v>80539.5</v>
      </c>
      <c r="M7" s="9">
        <v>80539.5</v>
      </c>
      <c r="N7" s="9">
        <f>M7/L7*100</f>
        <v>100</v>
      </c>
      <c r="O7" s="49"/>
    </row>
    <row r="8" spans="1:15" ht="15">
      <c r="A8" s="6">
        <v>2</v>
      </c>
      <c r="B8" s="10" t="s">
        <v>2</v>
      </c>
      <c r="C8" s="8">
        <f aca="true" t="shared" si="1" ref="C8:C20">F8+I8+L8</f>
        <v>6444.5</v>
      </c>
      <c r="D8" s="8">
        <f aca="true" t="shared" si="2" ref="D8:D23">G8+J8+M8</f>
        <v>6408.900000000001</v>
      </c>
      <c r="E8" s="8">
        <f aca="true" t="shared" si="3" ref="E8:E24">D8/C8*100</f>
        <v>99.44759096904338</v>
      </c>
      <c r="F8" s="48">
        <v>5224.1</v>
      </c>
      <c r="G8" s="48">
        <v>5188.6</v>
      </c>
      <c r="H8" s="12">
        <f aca="true" t="shared" si="4" ref="H8:H21">G8/F8*100</f>
        <v>99.32045711222986</v>
      </c>
      <c r="I8" s="12">
        <v>877.7</v>
      </c>
      <c r="J8" s="9">
        <v>877.7</v>
      </c>
      <c r="K8" s="9">
        <f t="shared" si="0"/>
        <v>100</v>
      </c>
      <c r="L8" s="9">
        <v>342.7</v>
      </c>
      <c r="M8" s="9">
        <v>342.6</v>
      </c>
      <c r="N8" s="9">
        <f>M8/L8*100</f>
        <v>99.97081995914795</v>
      </c>
      <c r="O8" s="49"/>
    </row>
    <row r="9" spans="1:15" ht="30">
      <c r="A9" s="6">
        <v>3</v>
      </c>
      <c r="B9" s="10" t="s">
        <v>26</v>
      </c>
      <c r="C9" s="8">
        <f>F9+I9+L9</f>
        <v>165016.80000000002</v>
      </c>
      <c r="D9" s="8">
        <f t="shared" si="2"/>
        <v>162678.7</v>
      </c>
      <c r="E9" s="8">
        <f t="shared" si="3"/>
        <v>98.58311396172995</v>
      </c>
      <c r="F9" s="48">
        <v>2096.7</v>
      </c>
      <c r="G9" s="48">
        <v>1828.5</v>
      </c>
      <c r="H9" s="12">
        <f t="shared" si="4"/>
        <v>87.2084704535699</v>
      </c>
      <c r="I9" s="12">
        <v>141786.5</v>
      </c>
      <c r="J9" s="9">
        <v>139716.6</v>
      </c>
      <c r="K9" s="9">
        <f t="shared" si="0"/>
        <v>98.54012899676627</v>
      </c>
      <c r="L9" s="9">
        <v>21133.6</v>
      </c>
      <c r="M9" s="9">
        <v>21133.6</v>
      </c>
      <c r="N9" s="9">
        <f>M9/L9*100</f>
        <v>100</v>
      </c>
      <c r="O9" s="49"/>
    </row>
    <row r="10" spans="1:15" ht="30">
      <c r="A10" s="6">
        <v>4</v>
      </c>
      <c r="B10" s="10" t="s">
        <v>3</v>
      </c>
      <c r="C10" s="8">
        <f>F10+I10+L10</f>
        <v>335519.3</v>
      </c>
      <c r="D10" s="8">
        <f t="shared" si="2"/>
        <v>262370</v>
      </c>
      <c r="E10" s="8">
        <f>D10/C10*100</f>
        <v>78.19818412830499</v>
      </c>
      <c r="F10" s="48">
        <v>43306.5</v>
      </c>
      <c r="G10" s="48">
        <v>26091.8</v>
      </c>
      <c r="H10" s="12">
        <f t="shared" si="4"/>
        <v>60.24915428399894</v>
      </c>
      <c r="I10" s="12">
        <v>272212.8</v>
      </c>
      <c r="J10" s="9">
        <v>217520.1</v>
      </c>
      <c r="K10" s="9">
        <f t="shared" si="0"/>
        <v>79.908108656169</v>
      </c>
      <c r="L10" s="9">
        <v>20000</v>
      </c>
      <c r="M10" s="9">
        <v>18758.1</v>
      </c>
      <c r="N10" s="9">
        <f>M10/L10*100</f>
        <v>93.7905</v>
      </c>
      <c r="O10" s="49"/>
    </row>
    <row r="11" spans="1:15" ht="30">
      <c r="A11" s="6">
        <v>5</v>
      </c>
      <c r="B11" s="10" t="s">
        <v>0</v>
      </c>
      <c r="C11" s="8">
        <f t="shared" si="1"/>
        <v>12313.7</v>
      </c>
      <c r="D11" s="8">
        <f t="shared" si="2"/>
        <v>8088.4</v>
      </c>
      <c r="E11" s="8">
        <f t="shared" si="3"/>
        <v>65.68618693000478</v>
      </c>
      <c r="F11" s="48">
        <v>6053.1</v>
      </c>
      <c r="G11" s="48">
        <v>3487</v>
      </c>
      <c r="H11" s="12">
        <f t="shared" si="4"/>
        <v>57.60684607886868</v>
      </c>
      <c r="I11" s="12">
        <v>6260.6</v>
      </c>
      <c r="J11" s="9">
        <v>4601.4</v>
      </c>
      <c r="K11" s="9">
        <f t="shared" si="0"/>
        <v>73.49774781969778</v>
      </c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67886.3</v>
      </c>
      <c r="D12" s="8">
        <f t="shared" si="2"/>
        <v>66204.2</v>
      </c>
      <c r="E12" s="8">
        <f t="shared" si="3"/>
        <v>97.52218046940251</v>
      </c>
      <c r="F12" s="48">
        <v>67150.1</v>
      </c>
      <c r="G12" s="48">
        <v>65468</v>
      </c>
      <c r="H12" s="12">
        <f t="shared" si="4"/>
        <v>97.49501489945658</v>
      </c>
      <c r="I12" s="12">
        <v>736.2</v>
      </c>
      <c r="J12" s="12">
        <v>736.2</v>
      </c>
      <c r="K12" s="9">
        <f t="shared" si="0"/>
        <v>100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64906.6</v>
      </c>
      <c r="D13" s="8">
        <f t="shared" si="2"/>
        <v>63318</v>
      </c>
      <c r="E13" s="8">
        <f t="shared" si="3"/>
        <v>97.55248310649456</v>
      </c>
      <c r="F13" s="48">
        <v>64416.5</v>
      </c>
      <c r="G13" s="48">
        <v>62827.9</v>
      </c>
      <c r="H13" s="12">
        <f t="shared" si="4"/>
        <v>97.53386166587752</v>
      </c>
      <c r="I13" s="12">
        <v>149.2</v>
      </c>
      <c r="J13" s="9">
        <v>149.2</v>
      </c>
      <c r="K13" s="9">
        <f t="shared" si="0"/>
        <v>100</v>
      </c>
      <c r="L13" s="9">
        <v>340.9</v>
      </c>
      <c r="M13" s="9">
        <v>340.9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>F14+I14+L14</f>
        <v>131519.80000000002</v>
      </c>
      <c r="D14" s="8">
        <f t="shared" si="2"/>
        <v>116741.4</v>
      </c>
      <c r="E14" s="8">
        <f t="shared" si="3"/>
        <v>88.76336490779333</v>
      </c>
      <c r="F14" s="48">
        <v>70851.8</v>
      </c>
      <c r="G14" s="48">
        <v>64413.3</v>
      </c>
      <c r="H14" s="12">
        <f t="shared" si="4"/>
        <v>90.91272204799313</v>
      </c>
      <c r="I14" s="12">
        <v>57919.9</v>
      </c>
      <c r="J14" s="12">
        <v>49654.7</v>
      </c>
      <c r="K14" s="9">
        <f t="shared" si="0"/>
        <v>85.72994773816943</v>
      </c>
      <c r="L14" s="9">
        <v>2748.1</v>
      </c>
      <c r="M14" s="9">
        <v>2673.4</v>
      </c>
      <c r="N14" s="9">
        <f>M14/L14*100</f>
        <v>97.28175830573852</v>
      </c>
      <c r="O14" s="49"/>
    </row>
    <row r="15" spans="1:15" ht="30">
      <c r="A15" s="6">
        <v>9</v>
      </c>
      <c r="B15" s="10" t="s">
        <v>11</v>
      </c>
      <c r="C15" s="8">
        <f t="shared" si="1"/>
        <v>5191.4</v>
      </c>
      <c r="D15" s="8">
        <f t="shared" si="2"/>
        <v>4299.4</v>
      </c>
      <c r="E15" s="8">
        <f t="shared" si="3"/>
        <v>82.81773702662095</v>
      </c>
      <c r="F15" s="48">
        <v>5191.4</v>
      </c>
      <c r="G15" s="12">
        <v>4299.4</v>
      </c>
      <c r="H15" s="12">
        <f t="shared" si="4"/>
        <v>82.81773702662095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1"/>
        <v>299.8</v>
      </c>
      <c r="D16" s="8">
        <f t="shared" si="2"/>
        <v>299.8</v>
      </c>
      <c r="E16" s="8">
        <f t="shared" si="3"/>
        <v>100</v>
      </c>
      <c r="F16" s="48">
        <v>299.8</v>
      </c>
      <c r="G16" s="12">
        <v>299.8</v>
      </c>
      <c r="H16" s="12">
        <f t="shared" si="4"/>
        <v>100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1"/>
        <v>14422</v>
      </c>
      <c r="D17" s="8">
        <f>G17+J17+M17</f>
        <v>14049.4</v>
      </c>
      <c r="E17" s="8">
        <f t="shared" si="3"/>
        <v>97.4164470947164</v>
      </c>
      <c r="F17" s="48">
        <v>14422</v>
      </c>
      <c r="G17" s="12">
        <v>14049.4</v>
      </c>
      <c r="H17" s="12">
        <f t="shared" si="4"/>
        <v>97.4164470947164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57</v>
      </c>
      <c r="C18" s="8">
        <f t="shared" si="1"/>
        <v>5333</v>
      </c>
      <c r="D18" s="8">
        <f t="shared" si="2"/>
        <v>4844.7</v>
      </c>
      <c r="E18" s="8">
        <f t="shared" si="3"/>
        <v>90.8438027376711</v>
      </c>
      <c r="F18" s="48">
        <v>5333</v>
      </c>
      <c r="G18" s="48">
        <v>4844.7</v>
      </c>
      <c r="H18" s="12">
        <f t="shared" si="4"/>
        <v>90.8438027376711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50</v>
      </c>
      <c r="C19" s="8">
        <f t="shared" si="1"/>
        <v>6308.4</v>
      </c>
      <c r="D19" s="8">
        <f t="shared" si="2"/>
        <v>5054</v>
      </c>
      <c r="E19" s="8">
        <f t="shared" si="3"/>
        <v>80.11540168664004</v>
      </c>
      <c r="F19" s="48">
        <v>6308.4</v>
      </c>
      <c r="G19" s="48">
        <v>5054</v>
      </c>
      <c r="H19" s="12">
        <f t="shared" si="4"/>
        <v>80.11540168664004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1"/>
        <v>1590</v>
      </c>
      <c r="D20" s="8">
        <f t="shared" si="2"/>
        <v>1590</v>
      </c>
      <c r="E20" s="8">
        <f>D20/C20*100</f>
        <v>100</v>
      </c>
      <c r="F20" s="48">
        <v>1590</v>
      </c>
      <c r="G20" s="48">
        <v>1590</v>
      </c>
      <c r="H20" s="12">
        <f t="shared" si="4"/>
        <v>100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51</v>
      </c>
      <c r="C21" s="8">
        <f>F21+I21+L21</f>
        <v>18287.800000000003</v>
      </c>
      <c r="D21" s="8">
        <f>G21+J21+M21</f>
        <v>16934.8</v>
      </c>
      <c r="E21" s="8">
        <f t="shared" si="3"/>
        <v>92.60162512713391</v>
      </c>
      <c r="F21" s="48">
        <v>17564.4</v>
      </c>
      <c r="G21" s="48">
        <v>16211.4</v>
      </c>
      <c r="H21" s="12">
        <f t="shared" si="4"/>
        <v>92.296918767507</v>
      </c>
      <c r="I21" s="12">
        <v>723.4</v>
      </c>
      <c r="J21" s="9">
        <v>723.4</v>
      </c>
      <c r="K21" s="9">
        <f>J21/I21*100</f>
        <v>100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22895.5</v>
      </c>
      <c r="D22" s="8">
        <f t="shared" si="2"/>
        <v>22448.4</v>
      </c>
      <c r="E22" s="8">
        <f t="shared" si="3"/>
        <v>98.04721451813676</v>
      </c>
      <c r="F22" s="11">
        <v>22895.5</v>
      </c>
      <c r="G22" s="48">
        <v>22448.4</v>
      </c>
      <c r="H22" s="12">
        <f>G22/F22*100</f>
        <v>98.04721451813676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58</v>
      </c>
      <c r="C23" s="8">
        <f>F23+I23+L23</f>
        <v>35843.2</v>
      </c>
      <c r="D23" s="8">
        <f t="shared" si="2"/>
        <v>35843.2</v>
      </c>
      <c r="E23" s="8">
        <f>D23/C23*100</f>
        <v>100</v>
      </c>
      <c r="F23" s="11"/>
      <c r="G23" s="48"/>
      <c r="H23" s="12"/>
      <c r="I23" s="9">
        <v>35843.2</v>
      </c>
      <c r="J23" s="9">
        <v>35843.2</v>
      </c>
      <c r="K23" s="9">
        <f>J23/I23*100</f>
        <v>100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2361266.1999999997</v>
      </c>
      <c r="D24" s="15">
        <f>SUM(D7:D23)</f>
        <v>2234977.6999999993</v>
      </c>
      <c r="E24" s="15">
        <f t="shared" si="3"/>
        <v>94.65166189225084</v>
      </c>
      <c r="F24" s="15">
        <f>SUM(F7:F23)</f>
        <v>772020.1000000001</v>
      </c>
      <c r="G24" s="15">
        <f>SUM(G7:G23)</f>
        <v>713794.8</v>
      </c>
      <c r="H24" s="15">
        <f>G24/F24*100</f>
        <v>92.4580590583069</v>
      </c>
      <c r="I24" s="15">
        <f>SUM(I7:I23)</f>
        <v>1464141.2999999998</v>
      </c>
      <c r="J24" s="15">
        <f>SUM(J7:J23)</f>
        <v>1397394.7999999998</v>
      </c>
      <c r="K24" s="15">
        <f>J24/I24*100</f>
        <v>95.44125283536499</v>
      </c>
      <c r="L24" s="15">
        <f>SUM(L7:L22)</f>
        <v>125104.79999999999</v>
      </c>
      <c r="M24" s="15">
        <f>SUM(M7:M22)</f>
        <v>123788.1</v>
      </c>
      <c r="N24" s="15">
        <f>M24/L24*100</f>
        <v>98.94752239722219</v>
      </c>
      <c r="O24" s="50"/>
    </row>
    <row r="25" spans="1:15" ht="18.75" customHeight="1">
      <c r="A25" s="62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5" ref="C26:D36">F26+I26+L26</f>
        <v>5702.799999999999</v>
      </c>
      <c r="D26" s="8">
        <f t="shared" si="5"/>
        <v>5702.599999999999</v>
      </c>
      <c r="E26" s="19">
        <f>D26/C26*100</f>
        <v>99.99649295083117</v>
      </c>
      <c r="F26" s="39">
        <v>3252.7</v>
      </c>
      <c r="G26" s="39">
        <v>3252.6</v>
      </c>
      <c r="H26" s="39">
        <f>G26/F26*100</f>
        <v>99.99692563101424</v>
      </c>
      <c r="I26" s="40">
        <v>1762.1</v>
      </c>
      <c r="J26" s="54">
        <v>1762.1</v>
      </c>
      <c r="K26" s="54">
        <f>J26/I26*100</f>
        <v>100</v>
      </c>
      <c r="L26" s="55">
        <v>688</v>
      </c>
      <c r="M26" s="57">
        <v>687.9</v>
      </c>
      <c r="N26" s="40">
        <f>M26/L26*100</f>
        <v>99.98546511627907</v>
      </c>
    </row>
    <row r="27" spans="1:14" s="20" customFormat="1" ht="48.75" customHeight="1">
      <c r="A27" s="17">
        <v>19</v>
      </c>
      <c r="B27" s="18" t="s">
        <v>3</v>
      </c>
      <c r="C27" s="8">
        <f t="shared" si="5"/>
        <v>57869.6</v>
      </c>
      <c r="D27" s="8">
        <f t="shared" si="5"/>
        <v>54599.100000000006</v>
      </c>
      <c r="E27" s="19">
        <f aca="true" t="shared" si="6" ref="E27:E38">D27/C27*100</f>
        <v>94.34850076724223</v>
      </c>
      <c r="F27" s="39">
        <v>19373.9</v>
      </c>
      <c r="G27" s="41">
        <v>16528.2</v>
      </c>
      <c r="H27" s="39">
        <f aca="true" t="shared" si="7" ref="H27:H37">G27/F27*100</f>
        <v>85.31168221163524</v>
      </c>
      <c r="I27" s="40">
        <v>38495.7</v>
      </c>
      <c r="J27" s="54">
        <v>38070.9</v>
      </c>
      <c r="K27" s="54">
        <f>J27/I27*100</f>
        <v>98.8965001285858</v>
      </c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5"/>
        <v>82286.1</v>
      </c>
      <c r="D28" s="8">
        <f t="shared" si="5"/>
        <v>80618.8</v>
      </c>
      <c r="E28" s="19">
        <f t="shared" si="6"/>
        <v>97.97377685903209</v>
      </c>
      <c r="F28" s="39">
        <v>82286.1</v>
      </c>
      <c r="G28" s="43">
        <v>80618.8</v>
      </c>
      <c r="H28" s="39">
        <f t="shared" si="7"/>
        <v>97.97377685903209</v>
      </c>
      <c r="I28" s="40"/>
      <c r="J28" s="54"/>
      <c r="K28" s="54"/>
      <c r="L28" s="56"/>
      <c r="M28" s="57"/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5"/>
        <v>9048.9</v>
      </c>
      <c r="D29" s="8">
        <f t="shared" si="5"/>
        <v>9048.9</v>
      </c>
      <c r="E29" s="19">
        <f t="shared" si="6"/>
        <v>100</v>
      </c>
      <c r="F29" s="39">
        <v>9048.9</v>
      </c>
      <c r="G29" s="41">
        <v>9048.9</v>
      </c>
      <c r="H29" s="39">
        <f t="shared" si="7"/>
        <v>100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5"/>
        <v>73253.8</v>
      </c>
      <c r="D30" s="8">
        <f t="shared" si="5"/>
        <v>72982.8</v>
      </c>
      <c r="E30" s="19">
        <f t="shared" si="6"/>
        <v>99.63005332146592</v>
      </c>
      <c r="F30" s="39">
        <v>73253.8</v>
      </c>
      <c r="G30" s="41">
        <v>72982.8</v>
      </c>
      <c r="H30" s="39">
        <f t="shared" si="7"/>
        <v>99.63005332146592</v>
      </c>
      <c r="I30" s="40"/>
      <c r="J30" s="54"/>
      <c r="K30" s="54"/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5"/>
        <v>100</v>
      </c>
      <c r="D31" s="8">
        <f t="shared" si="5"/>
        <v>100</v>
      </c>
      <c r="E31" s="19">
        <f t="shared" si="6"/>
        <v>100</v>
      </c>
      <c r="F31" s="39">
        <v>100</v>
      </c>
      <c r="G31" s="41">
        <v>100</v>
      </c>
      <c r="H31" s="39">
        <f t="shared" si="7"/>
        <v>100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5"/>
        <v>235</v>
      </c>
      <c r="D32" s="8">
        <f t="shared" si="5"/>
        <v>235</v>
      </c>
      <c r="E32" s="19">
        <f t="shared" si="6"/>
        <v>100</v>
      </c>
      <c r="F32" s="39">
        <v>235</v>
      </c>
      <c r="G32" s="41">
        <v>235</v>
      </c>
      <c r="H32" s="39">
        <f t="shared" si="7"/>
        <v>100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5"/>
        <v>1035</v>
      </c>
      <c r="D33" s="8">
        <f t="shared" si="5"/>
        <v>1035</v>
      </c>
      <c r="E33" s="19">
        <f t="shared" si="6"/>
        <v>100</v>
      </c>
      <c r="F33" s="39">
        <v>1035</v>
      </c>
      <c r="G33" s="41">
        <v>1035</v>
      </c>
      <c r="H33" s="39">
        <f t="shared" si="7"/>
        <v>100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>F34+I34+L34</f>
        <v>1350</v>
      </c>
      <c r="D34" s="8">
        <f t="shared" si="5"/>
        <v>1029.5</v>
      </c>
      <c r="E34" s="19">
        <f t="shared" si="6"/>
        <v>76.25925925925927</v>
      </c>
      <c r="F34" s="39">
        <v>1350</v>
      </c>
      <c r="G34" s="41">
        <v>1029.5</v>
      </c>
      <c r="H34" s="39">
        <f t="shared" si="7"/>
        <v>76.25925925925927</v>
      </c>
      <c r="I34" s="40"/>
      <c r="J34" s="54"/>
      <c r="K34" s="54"/>
      <c r="L34" s="55"/>
      <c r="M34" s="57"/>
      <c r="N34" s="42"/>
    </row>
    <row r="35" spans="1:14" ht="37.5" customHeight="1">
      <c r="A35" s="17">
        <v>27</v>
      </c>
      <c r="B35" s="18" t="s">
        <v>65</v>
      </c>
      <c r="C35" s="8">
        <f>F35+I35+L35</f>
        <v>1872</v>
      </c>
      <c r="D35" s="8">
        <f t="shared" si="5"/>
        <v>1455.8</v>
      </c>
      <c r="E35" s="19">
        <f t="shared" si="6"/>
        <v>77.76709401709402</v>
      </c>
      <c r="F35" s="39">
        <v>1872</v>
      </c>
      <c r="G35" s="41">
        <v>1455.8</v>
      </c>
      <c r="H35" s="39">
        <f t="shared" si="7"/>
        <v>77.76709401709402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52</v>
      </c>
      <c r="C36" s="8">
        <f t="shared" si="5"/>
        <v>398</v>
      </c>
      <c r="D36" s="8">
        <f t="shared" si="5"/>
        <v>0</v>
      </c>
      <c r="E36" s="19">
        <f t="shared" si="6"/>
        <v>0</v>
      </c>
      <c r="F36" s="39">
        <v>398</v>
      </c>
      <c r="G36" s="41"/>
      <c r="H36" s="39">
        <f t="shared" si="7"/>
        <v>0</v>
      </c>
      <c r="I36" s="40"/>
      <c r="J36" s="40"/>
      <c r="K36" s="40"/>
      <c r="L36" s="41"/>
      <c r="M36" s="59"/>
      <c r="N36" s="40"/>
    </row>
    <row r="37" spans="1:14" ht="33" customHeight="1">
      <c r="A37" s="17">
        <v>29</v>
      </c>
      <c r="B37" s="10" t="s">
        <v>54</v>
      </c>
      <c r="C37" s="8">
        <f>F37+I37+L37</f>
        <v>1362.5</v>
      </c>
      <c r="D37" s="8">
        <f>G37+J37+M37</f>
        <v>1298.5</v>
      </c>
      <c r="E37" s="19">
        <f>D37/C37*100</f>
        <v>95.30275229357798</v>
      </c>
      <c r="F37" s="39">
        <v>1362.5</v>
      </c>
      <c r="G37" s="41">
        <v>1298.5</v>
      </c>
      <c r="H37" s="39">
        <f t="shared" si="7"/>
        <v>95.30275229357798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SUM(C26:C37)</f>
        <v>234513.7</v>
      </c>
      <c r="D38" s="44">
        <f>SUM(D26:D37)</f>
        <v>228106</v>
      </c>
      <c r="E38" s="47">
        <f t="shared" si="6"/>
        <v>97.26766495944587</v>
      </c>
      <c r="F38" s="44">
        <f>SUM(F26:F37)</f>
        <v>193567.90000000002</v>
      </c>
      <c r="G38" s="44">
        <f>SUM(G26:G37)</f>
        <v>187585.09999999998</v>
      </c>
      <c r="H38" s="44">
        <f>G38/F38*100</f>
        <v>96.9091982709943</v>
      </c>
      <c r="I38" s="44">
        <f>SUM(I26:I36)</f>
        <v>40257.799999999996</v>
      </c>
      <c r="J38" s="44">
        <f>SUM(J26:J36)</f>
        <v>39833</v>
      </c>
      <c r="K38" s="45">
        <f>J38/I38*100</f>
        <v>98.94480075910757</v>
      </c>
      <c r="L38" s="44">
        <f>SUM(L26:L36)</f>
        <v>688</v>
      </c>
      <c r="M38" s="44">
        <f>SUM(M26:M36)</f>
        <v>687.9</v>
      </c>
      <c r="N38" s="46">
        <f>M38/L38*100</f>
        <v>99.98546511627907</v>
      </c>
    </row>
    <row r="39" spans="1:14" ht="21.75" customHeight="1">
      <c r="A39" s="62" t="s">
        <v>17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4" customHeight="1">
      <c r="A40" s="17">
        <v>30</v>
      </c>
      <c r="B40" s="18" t="s">
        <v>2</v>
      </c>
      <c r="C40" s="8">
        <f aca="true" t="shared" si="8" ref="C40:D48">F40+I40+L40</f>
        <v>176</v>
      </c>
      <c r="D40" s="8">
        <f t="shared" si="8"/>
        <v>176</v>
      </c>
      <c r="E40" s="23">
        <f aca="true" t="shared" si="9" ref="E40:E49">D40/C40*100</f>
        <v>100</v>
      </c>
      <c r="F40" s="24">
        <v>176</v>
      </c>
      <c r="G40" s="24">
        <v>176</v>
      </c>
      <c r="H40" s="24">
        <f>G40/F40*100</f>
        <v>100</v>
      </c>
      <c r="I40" s="24"/>
      <c r="J40" s="24"/>
      <c r="K40" s="24"/>
      <c r="L40" s="24"/>
      <c r="M40" s="25"/>
      <c r="N40" s="25"/>
    </row>
    <row r="41" spans="1:14" ht="30">
      <c r="A41" s="17">
        <v>31</v>
      </c>
      <c r="B41" s="18" t="s">
        <v>3</v>
      </c>
      <c r="C41" s="8">
        <f t="shared" si="8"/>
        <v>9639.3</v>
      </c>
      <c r="D41" s="8">
        <f t="shared" si="8"/>
        <v>8050.7</v>
      </c>
      <c r="E41" s="23">
        <f t="shared" si="9"/>
        <v>83.51955017480522</v>
      </c>
      <c r="F41" s="24">
        <v>9639.3</v>
      </c>
      <c r="G41" s="24">
        <v>8050.7</v>
      </c>
      <c r="H41" s="24">
        <f aca="true" t="shared" si="10" ref="H41:H48">G41/F41*100</f>
        <v>83.51955017480522</v>
      </c>
      <c r="I41" s="24"/>
      <c r="J41" s="24"/>
      <c r="K41" s="24"/>
      <c r="L41" s="24"/>
      <c r="M41" s="25"/>
      <c r="N41" s="25"/>
    </row>
    <row r="42" spans="1:14" ht="36.75" customHeight="1">
      <c r="A42" s="17">
        <v>32</v>
      </c>
      <c r="B42" s="18" t="s">
        <v>67</v>
      </c>
      <c r="C42" s="8">
        <f t="shared" si="8"/>
        <v>3407.5</v>
      </c>
      <c r="D42" s="8">
        <f t="shared" si="8"/>
        <v>3385.5</v>
      </c>
      <c r="E42" s="23">
        <f t="shared" si="9"/>
        <v>99.35436537050623</v>
      </c>
      <c r="F42" s="24">
        <v>3407.5</v>
      </c>
      <c r="G42" s="25">
        <v>3385.5</v>
      </c>
      <c r="H42" s="24">
        <f t="shared" si="10"/>
        <v>99.35436537050623</v>
      </c>
      <c r="I42" s="24"/>
      <c r="J42" s="24"/>
      <c r="K42" s="24"/>
      <c r="L42" s="25"/>
      <c r="M42" s="25"/>
      <c r="N42" s="25"/>
    </row>
    <row r="43" spans="1:14" ht="21" customHeight="1">
      <c r="A43" s="17">
        <v>33</v>
      </c>
      <c r="B43" s="18" t="s">
        <v>5</v>
      </c>
      <c r="C43" s="8">
        <f t="shared" si="8"/>
        <v>9197.9</v>
      </c>
      <c r="D43" s="8">
        <f t="shared" si="8"/>
        <v>8869.1</v>
      </c>
      <c r="E43" s="23">
        <f t="shared" si="9"/>
        <v>96.42527098576849</v>
      </c>
      <c r="F43" s="24">
        <v>9197.9</v>
      </c>
      <c r="G43" s="24">
        <v>8869.1</v>
      </c>
      <c r="H43" s="24">
        <f t="shared" si="10"/>
        <v>96.42527098576849</v>
      </c>
      <c r="I43" s="31"/>
      <c r="J43" s="31"/>
      <c r="K43" s="31"/>
      <c r="L43" s="24"/>
      <c r="M43" s="25"/>
      <c r="N43" s="25"/>
    </row>
    <row r="44" spans="1:14" ht="30">
      <c r="A44" s="17">
        <v>34</v>
      </c>
      <c r="B44" s="18" t="s">
        <v>6</v>
      </c>
      <c r="C44" s="8">
        <f t="shared" si="8"/>
        <v>10</v>
      </c>
      <c r="D44" s="8">
        <f t="shared" si="8"/>
        <v>10</v>
      </c>
      <c r="E44" s="23">
        <f t="shared" si="9"/>
        <v>100</v>
      </c>
      <c r="F44" s="24">
        <v>10</v>
      </c>
      <c r="G44" s="24">
        <v>10</v>
      </c>
      <c r="H44" s="24">
        <f t="shared" si="10"/>
        <v>100</v>
      </c>
      <c r="I44" s="31"/>
      <c r="J44" s="31"/>
      <c r="K44" s="31"/>
      <c r="L44" s="24"/>
      <c r="M44" s="25"/>
      <c r="N44" s="25"/>
    </row>
    <row r="45" spans="1:14" ht="27" customHeight="1">
      <c r="A45" s="17">
        <v>35</v>
      </c>
      <c r="B45" s="18" t="s">
        <v>68</v>
      </c>
      <c r="C45" s="8">
        <f t="shared" si="8"/>
        <v>10</v>
      </c>
      <c r="D45" s="8">
        <f t="shared" si="8"/>
        <v>10</v>
      </c>
      <c r="E45" s="23">
        <f t="shared" si="9"/>
        <v>100</v>
      </c>
      <c r="F45" s="24">
        <v>10</v>
      </c>
      <c r="G45" s="24">
        <v>10</v>
      </c>
      <c r="H45" s="24">
        <f t="shared" si="10"/>
        <v>100</v>
      </c>
      <c r="I45" s="24"/>
      <c r="J45" s="24"/>
      <c r="K45" s="24"/>
      <c r="L45" s="24"/>
      <c r="M45" s="25"/>
      <c r="N45" s="25"/>
    </row>
    <row r="46" spans="1:14" ht="21" customHeight="1">
      <c r="A46" s="17">
        <v>36</v>
      </c>
      <c r="B46" s="18" t="s">
        <v>69</v>
      </c>
      <c r="C46" s="8">
        <f>F46+I46+L46</f>
        <v>10</v>
      </c>
      <c r="D46" s="8">
        <f>G46+J46+M46</f>
        <v>10</v>
      </c>
      <c r="E46" s="23">
        <f t="shared" si="9"/>
        <v>100</v>
      </c>
      <c r="F46" s="24">
        <v>10</v>
      </c>
      <c r="G46" s="24">
        <v>10</v>
      </c>
      <c r="H46" s="24">
        <f t="shared" si="10"/>
        <v>100</v>
      </c>
      <c r="I46" s="24"/>
      <c r="J46" s="24"/>
      <c r="K46" s="24"/>
      <c r="L46" s="24"/>
      <c r="M46" s="25"/>
      <c r="N46" s="25"/>
    </row>
    <row r="47" spans="1:14" ht="19.5" customHeight="1">
      <c r="A47" s="17">
        <v>37</v>
      </c>
      <c r="B47" s="18" t="s">
        <v>8</v>
      </c>
      <c r="C47" s="8">
        <f t="shared" si="8"/>
        <v>80</v>
      </c>
      <c r="D47" s="8">
        <f t="shared" si="8"/>
        <v>55.3</v>
      </c>
      <c r="E47" s="23">
        <f t="shared" si="9"/>
        <v>69.12499999999999</v>
      </c>
      <c r="F47" s="24">
        <v>80</v>
      </c>
      <c r="G47" s="24">
        <v>55.3</v>
      </c>
      <c r="H47" s="24">
        <f t="shared" si="10"/>
        <v>69.12499999999999</v>
      </c>
      <c r="I47" s="24"/>
      <c r="J47" s="24"/>
      <c r="K47" s="24"/>
      <c r="L47" s="24"/>
      <c r="M47" s="25"/>
      <c r="N47" s="25"/>
    </row>
    <row r="48" spans="1:14" ht="33" customHeight="1">
      <c r="A48" s="17">
        <v>38</v>
      </c>
      <c r="B48" s="18" t="s">
        <v>16</v>
      </c>
      <c r="C48" s="8">
        <f t="shared" si="8"/>
        <v>560</v>
      </c>
      <c r="D48" s="8">
        <f t="shared" si="8"/>
        <v>523.8</v>
      </c>
      <c r="E48" s="23">
        <f t="shared" si="9"/>
        <v>93.53571428571428</v>
      </c>
      <c r="F48" s="24">
        <v>560</v>
      </c>
      <c r="G48" s="24">
        <v>523.8</v>
      </c>
      <c r="H48" s="24">
        <f t="shared" si="10"/>
        <v>93.53571428571428</v>
      </c>
      <c r="I48" s="24"/>
      <c r="J48" s="24"/>
      <c r="K48" s="24"/>
      <c r="L48" s="24"/>
      <c r="M48" s="25"/>
      <c r="N48" s="25"/>
    </row>
    <row r="49" spans="1:14" s="16" customFormat="1" ht="21" customHeight="1">
      <c r="A49" s="21"/>
      <c r="B49" s="22" t="s">
        <v>1</v>
      </c>
      <c r="C49" s="26">
        <f>SUM(C40:C48)</f>
        <v>23090.699999999997</v>
      </c>
      <c r="D49" s="26">
        <f>SUM(D40:D48)</f>
        <v>21090.4</v>
      </c>
      <c r="E49" s="27">
        <f t="shared" si="9"/>
        <v>91.33720502193525</v>
      </c>
      <c r="F49" s="26">
        <f>SUM(F40:F48)</f>
        <v>23090.699999999997</v>
      </c>
      <c r="G49" s="26">
        <f>SUM(G40:G48)</f>
        <v>21090.4</v>
      </c>
      <c r="H49" s="26">
        <f>G49/F49*100</f>
        <v>91.33720502193525</v>
      </c>
      <c r="I49" s="26">
        <f>SUM(I40:I48)</f>
        <v>0</v>
      </c>
      <c r="J49" s="26">
        <f>SUM(J40:J48)</f>
        <v>0</v>
      </c>
      <c r="K49" s="26">
        <v>0</v>
      </c>
      <c r="L49" s="26"/>
      <c r="M49" s="28"/>
      <c r="N49" s="28"/>
    </row>
    <row r="50" spans="1:14" ht="24.75" customHeight="1">
      <c r="A50" s="62" t="s">
        <v>18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">
      <c r="A51" s="29" t="s">
        <v>75</v>
      </c>
      <c r="B51" s="30" t="s">
        <v>2</v>
      </c>
      <c r="C51" s="8">
        <f>F51+I51+L51</f>
        <v>202.3</v>
      </c>
      <c r="D51" s="8">
        <f>G51+J51+M51</f>
        <v>202.3</v>
      </c>
      <c r="E51" s="23">
        <f>D51/C51*100</f>
        <v>100</v>
      </c>
      <c r="F51" s="31">
        <v>202.3</v>
      </c>
      <c r="G51" s="31">
        <v>202.3</v>
      </c>
      <c r="H51" s="24">
        <f>G51/F51*100</f>
        <v>100</v>
      </c>
      <c r="I51" s="24"/>
      <c r="J51" s="24"/>
      <c r="K51" s="24"/>
      <c r="L51" s="24"/>
      <c r="M51" s="25"/>
      <c r="N51" s="25"/>
    </row>
    <row r="52" spans="1:14" ht="30">
      <c r="A52" s="29" t="s">
        <v>73</v>
      </c>
      <c r="B52" s="30" t="s">
        <v>3</v>
      </c>
      <c r="C52" s="8">
        <f aca="true" t="shared" si="11" ref="C52:C57">F52+I52+L52</f>
        <v>5056.1</v>
      </c>
      <c r="D52" s="8">
        <f aca="true" t="shared" si="12" ref="D52:D57">G52+J52+M52</f>
        <v>4722.3</v>
      </c>
      <c r="E52" s="23">
        <f aca="true" t="shared" si="13" ref="E52:E57">D52/C52*100</f>
        <v>93.39807361405035</v>
      </c>
      <c r="F52" s="31">
        <v>5056.1</v>
      </c>
      <c r="G52" s="31">
        <v>4722.3</v>
      </c>
      <c r="H52" s="24">
        <f aca="true" t="shared" si="14" ref="H52:H58">G52/F52*100</f>
        <v>93.39807361405035</v>
      </c>
      <c r="I52" s="24"/>
      <c r="J52" s="24"/>
      <c r="K52" s="24"/>
      <c r="L52" s="24"/>
      <c r="M52" s="25"/>
      <c r="N52" s="25"/>
    </row>
    <row r="53" spans="1:14" ht="30">
      <c r="A53" s="29" t="s">
        <v>74</v>
      </c>
      <c r="B53" s="30" t="s">
        <v>0</v>
      </c>
      <c r="C53" s="8">
        <f t="shared" si="11"/>
        <v>10372.9</v>
      </c>
      <c r="D53" s="8">
        <f t="shared" si="12"/>
        <v>10359.2</v>
      </c>
      <c r="E53" s="23">
        <f t="shared" si="13"/>
        <v>99.86792507399089</v>
      </c>
      <c r="F53" s="31">
        <v>7964.9</v>
      </c>
      <c r="G53" s="32">
        <v>7951.2</v>
      </c>
      <c r="H53" s="24">
        <f t="shared" si="14"/>
        <v>99.82799532950823</v>
      </c>
      <c r="I53" s="24">
        <v>2408</v>
      </c>
      <c r="J53" s="24">
        <v>2408</v>
      </c>
      <c r="K53" s="24">
        <f>J53/I53*100</f>
        <v>100</v>
      </c>
      <c r="L53" s="25"/>
      <c r="M53" s="25"/>
      <c r="N53" s="25"/>
    </row>
    <row r="54" spans="1:14" ht="15">
      <c r="A54" s="29" t="s">
        <v>72</v>
      </c>
      <c r="B54" s="30" t="s">
        <v>4</v>
      </c>
      <c r="C54" s="8">
        <f t="shared" si="11"/>
        <v>2321.3</v>
      </c>
      <c r="D54" s="8">
        <f t="shared" si="12"/>
        <v>2321.3</v>
      </c>
      <c r="E54" s="23">
        <f t="shared" si="13"/>
        <v>100</v>
      </c>
      <c r="F54" s="31">
        <v>747</v>
      </c>
      <c r="G54" s="31">
        <v>747</v>
      </c>
      <c r="H54" s="24">
        <f t="shared" si="14"/>
        <v>100</v>
      </c>
      <c r="I54" s="24">
        <v>1574.3</v>
      </c>
      <c r="J54" s="31">
        <v>1574.3</v>
      </c>
      <c r="K54" s="24">
        <f>J54/I54*100</f>
        <v>100</v>
      </c>
      <c r="L54" s="31"/>
      <c r="M54" s="25"/>
      <c r="N54" s="25"/>
    </row>
    <row r="55" spans="1:14" ht="15">
      <c r="A55" s="29" t="s">
        <v>40</v>
      </c>
      <c r="B55" s="30" t="s">
        <v>5</v>
      </c>
      <c r="C55" s="8">
        <f t="shared" si="11"/>
        <v>15392</v>
      </c>
      <c r="D55" s="8">
        <f t="shared" si="12"/>
        <v>15335.4</v>
      </c>
      <c r="E55" s="23">
        <f t="shared" si="13"/>
        <v>99.6322765072765</v>
      </c>
      <c r="F55" s="24">
        <v>15392</v>
      </c>
      <c r="G55" s="24">
        <v>15335.4</v>
      </c>
      <c r="H55" s="24">
        <f t="shared" si="14"/>
        <v>99.6322765072765</v>
      </c>
      <c r="I55" s="24"/>
      <c r="J55" s="31"/>
      <c r="K55" s="24"/>
      <c r="L55" s="31"/>
      <c r="M55" s="25"/>
      <c r="N55" s="25"/>
    </row>
    <row r="56" spans="1:14" ht="15">
      <c r="A56" s="29" t="s">
        <v>41</v>
      </c>
      <c r="B56" s="30" t="s">
        <v>10</v>
      </c>
      <c r="C56" s="8">
        <f t="shared" si="11"/>
        <v>11.5</v>
      </c>
      <c r="D56" s="8">
        <f t="shared" si="12"/>
        <v>11.5</v>
      </c>
      <c r="E56" s="23">
        <f t="shared" si="13"/>
        <v>100</v>
      </c>
      <c r="F56" s="31">
        <v>11.5</v>
      </c>
      <c r="G56" s="31">
        <v>11.5</v>
      </c>
      <c r="H56" s="24">
        <f t="shared" si="14"/>
        <v>100</v>
      </c>
      <c r="I56" s="24"/>
      <c r="J56" s="24"/>
      <c r="K56" s="24"/>
      <c r="L56" s="24"/>
      <c r="M56" s="25"/>
      <c r="N56" s="25"/>
    </row>
    <row r="57" spans="1:14" ht="26.25" customHeight="1">
      <c r="A57" s="29" t="s">
        <v>42</v>
      </c>
      <c r="B57" s="30" t="s">
        <v>8</v>
      </c>
      <c r="C57" s="8">
        <f t="shared" si="11"/>
        <v>65.8</v>
      </c>
      <c r="D57" s="8">
        <f t="shared" si="12"/>
        <v>65.8</v>
      </c>
      <c r="E57" s="23">
        <f t="shared" si="13"/>
        <v>100</v>
      </c>
      <c r="F57" s="31">
        <v>65.8</v>
      </c>
      <c r="G57" s="31">
        <v>65.8</v>
      </c>
      <c r="H57" s="24">
        <f t="shared" si="14"/>
        <v>100</v>
      </c>
      <c r="I57" s="24"/>
      <c r="J57" s="24"/>
      <c r="K57" s="24"/>
      <c r="L57" s="24"/>
      <c r="M57" s="25"/>
      <c r="N57" s="25"/>
    </row>
    <row r="58" spans="1:14" ht="30">
      <c r="A58" s="29" t="s">
        <v>43</v>
      </c>
      <c r="B58" s="10" t="s">
        <v>54</v>
      </c>
      <c r="C58" s="8">
        <f>F58+I58+L58</f>
        <v>694.8</v>
      </c>
      <c r="D58" s="8">
        <f>G58+J58+M58</f>
        <v>638.3</v>
      </c>
      <c r="E58" s="23">
        <f>D58/C58*100</f>
        <v>91.86816350028785</v>
      </c>
      <c r="F58" s="31">
        <v>694.8</v>
      </c>
      <c r="G58" s="31">
        <v>638.3</v>
      </c>
      <c r="H58" s="24">
        <f t="shared" si="14"/>
        <v>91.86816350028785</v>
      </c>
      <c r="I58" s="24"/>
      <c r="J58" s="24"/>
      <c r="K58" s="24"/>
      <c r="L58" s="24"/>
      <c r="M58" s="25"/>
      <c r="N58" s="25"/>
    </row>
    <row r="59" spans="1:14" s="16" customFormat="1" ht="18.75" customHeight="1">
      <c r="A59" s="33"/>
      <c r="B59" s="34" t="s">
        <v>1</v>
      </c>
      <c r="C59" s="26">
        <f>SUM(C51:C58)</f>
        <v>34116.700000000004</v>
      </c>
      <c r="D59" s="26">
        <f>SUM(D51:D58)</f>
        <v>33656.100000000006</v>
      </c>
      <c r="E59" s="27">
        <f>D59/C59*100</f>
        <v>98.64992804110597</v>
      </c>
      <c r="F59" s="26">
        <f>SUM(F51:F58)</f>
        <v>30134.399999999998</v>
      </c>
      <c r="G59" s="26">
        <f>SUM(G51:G58)</f>
        <v>29673.799999999996</v>
      </c>
      <c r="H59" s="26">
        <f>G59/F59*100</f>
        <v>98.47151428268025</v>
      </c>
      <c r="I59" s="26">
        <f>SUM(I51:I57)</f>
        <v>3982.3</v>
      </c>
      <c r="J59" s="26">
        <f>SUM(J51:J57)</f>
        <v>3982.3</v>
      </c>
      <c r="K59" s="26">
        <f>J59/I59*100</f>
        <v>100</v>
      </c>
      <c r="L59" s="26">
        <f>SUM(L51:L57)</f>
        <v>0</v>
      </c>
      <c r="M59" s="26">
        <f>SUM(M51:M57)</f>
        <v>0</v>
      </c>
      <c r="N59" s="28"/>
    </row>
    <row r="60" spans="1:14" ht="21.75" customHeight="1">
      <c r="A60" s="63" t="s">
        <v>19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25.5" customHeight="1">
      <c r="A61" s="29" t="s">
        <v>44</v>
      </c>
      <c r="B61" s="30" t="s">
        <v>2</v>
      </c>
      <c r="C61" s="8">
        <f aca="true" t="shared" si="15" ref="C61:D69">F61+I61+L61</f>
        <v>122</v>
      </c>
      <c r="D61" s="8">
        <f t="shared" si="15"/>
        <v>122</v>
      </c>
      <c r="E61" s="23">
        <f>D61/C61*100</f>
        <v>100</v>
      </c>
      <c r="F61" s="31">
        <v>122</v>
      </c>
      <c r="G61" s="31">
        <v>122</v>
      </c>
      <c r="H61" s="24">
        <f>G61/F61*100</f>
        <v>100</v>
      </c>
      <c r="I61" s="24"/>
      <c r="J61" s="24"/>
      <c r="K61" s="24"/>
      <c r="L61" s="24"/>
      <c r="M61" s="25"/>
      <c r="N61" s="25"/>
    </row>
    <row r="62" spans="1:14" ht="18.75" customHeight="1">
      <c r="A62" s="29" t="s">
        <v>45</v>
      </c>
      <c r="B62" s="30" t="s">
        <v>9</v>
      </c>
      <c r="C62" s="8">
        <f t="shared" si="15"/>
        <v>15</v>
      </c>
      <c r="D62" s="8">
        <f t="shared" si="15"/>
        <v>15</v>
      </c>
      <c r="E62" s="23">
        <f aca="true" t="shared" si="16" ref="E62:E71">D62/C62*100</f>
        <v>100</v>
      </c>
      <c r="F62" s="31">
        <v>15</v>
      </c>
      <c r="G62" s="31">
        <v>15</v>
      </c>
      <c r="H62" s="24">
        <f aca="true" t="shared" si="17" ref="H62:H70">G62/F62*100</f>
        <v>100</v>
      </c>
      <c r="I62" s="24"/>
      <c r="J62" s="24"/>
      <c r="K62" s="24"/>
      <c r="L62" s="24"/>
      <c r="M62" s="25"/>
      <c r="N62" s="25"/>
    </row>
    <row r="63" spans="1:14" ht="36.75" customHeight="1">
      <c r="A63" s="29" t="s">
        <v>62</v>
      </c>
      <c r="B63" s="30" t="s">
        <v>3</v>
      </c>
      <c r="C63" s="8">
        <f t="shared" si="15"/>
        <v>5271.1</v>
      </c>
      <c r="D63" s="8">
        <f t="shared" si="15"/>
        <v>4976.7</v>
      </c>
      <c r="E63" s="23">
        <f t="shared" si="16"/>
        <v>94.414828024511</v>
      </c>
      <c r="F63" s="31">
        <v>5271.1</v>
      </c>
      <c r="G63" s="31">
        <v>4976.7</v>
      </c>
      <c r="H63" s="24">
        <f t="shared" si="17"/>
        <v>94.414828024511</v>
      </c>
      <c r="I63" s="24"/>
      <c r="J63" s="24"/>
      <c r="K63" s="24"/>
      <c r="L63" s="24"/>
      <c r="M63" s="25"/>
      <c r="N63" s="25"/>
    </row>
    <row r="64" spans="1:14" ht="36.75" customHeight="1">
      <c r="A64" s="29" t="s">
        <v>63</v>
      </c>
      <c r="B64" s="30" t="s">
        <v>0</v>
      </c>
      <c r="C64" s="8">
        <f t="shared" si="15"/>
        <v>12240</v>
      </c>
      <c r="D64" s="8">
        <f>G64+J64</f>
        <v>9878.5</v>
      </c>
      <c r="E64" s="23">
        <f t="shared" si="16"/>
        <v>80.70669934640523</v>
      </c>
      <c r="F64" s="31">
        <v>11671.3</v>
      </c>
      <c r="G64" s="32">
        <v>9309.8</v>
      </c>
      <c r="H64" s="24">
        <f t="shared" si="17"/>
        <v>79.76660697608663</v>
      </c>
      <c r="I64" s="24">
        <v>568.7</v>
      </c>
      <c r="J64" s="24">
        <v>568.7</v>
      </c>
      <c r="K64" s="24">
        <f>J64/I64*100</f>
        <v>100</v>
      </c>
      <c r="L64" s="25"/>
      <c r="M64" s="25"/>
      <c r="N64" s="25"/>
    </row>
    <row r="65" spans="1:14" ht="17.25" customHeight="1">
      <c r="A65" s="29" t="s">
        <v>46</v>
      </c>
      <c r="B65" s="30" t="s">
        <v>5</v>
      </c>
      <c r="C65" s="8">
        <f t="shared" si="15"/>
        <v>16228</v>
      </c>
      <c r="D65" s="8">
        <f t="shared" si="15"/>
        <v>16037</v>
      </c>
      <c r="E65" s="23">
        <f t="shared" si="16"/>
        <v>98.82302193739217</v>
      </c>
      <c r="F65" s="31">
        <v>16228</v>
      </c>
      <c r="G65" s="31">
        <v>16037</v>
      </c>
      <c r="H65" s="24">
        <f t="shared" si="17"/>
        <v>98.82302193739217</v>
      </c>
      <c r="I65" s="24"/>
      <c r="J65" s="31"/>
      <c r="K65" s="31"/>
      <c r="L65" s="24"/>
      <c r="M65" s="25"/>
      <c r="N65" s="25"/>
    </row>
    <row r="66" spans="1:14" ht="36.75" customHeight="1">
      <c r="A66" s="29" t="s">
        <v>55</v>
      </c>
      <c r="B66" s="30" t="s">
        <v>6</v>
      </c>
      <c r="C66" s="8">
        <f t="shared" si="15"/>
        <v>238.3</v>
      </c>
      <c r="D66" s="8">
        <f t="shared" si="15"/>
        <v>238.3</v>
      </c>
      <c r="E66" s="23">
        <f t="shared" si="16"/>
        <v>100</v>
      </c>
      <c r="F66" s="31">
        <v>238.3</v>
      </c>
      <c r="G66" s="31">
        <v>238.3</v>
      </c>
      <c r="H66" s="24">
        <f t="shared" si="17"/>
        <v>100</v>
      </c>
      <c r="I66" s="24"/>
      <c r="J66" s="31"/>
      <c r="K66" s="31"/>
      <c r="L66" s="24"/>
      <c r="M66" s="25"/>
      <c r="N66" s="25"/>
    </row>
    <row r="67" spans="1:14" ht="23.25" customHeight="1">
      <c r="A67" s="29" t="s">
        <v>56</v>
      </c>
      <c r="B67" s="30" t="s">
        <v>7</v>
      </c>
      <c r="C67" s="8">
        <f t="shared" si="15"/>
        <v>10</v>
      </c>
      <c r="D67" s="8">
        <f t="shared" si="15"/>
        <v>10</v>
      </c>
      <c r="E67" s="23">
        <f t="shared" si="16"/>
        <v>100</v>
      </c>
      <c r="F67" s="31">
        <v>10</v>
      </c>
      <c r="G67" s="31">
        <v>10</v>
      </c>
      <c r="H67" s="24">
        <f t="shared" si="17"/>
        <v>100</v>
      </c>
      <c r="I67" s="24"/>
      <c r="J67" s="31"/>
      <c r="K67" s="31"/>
      <c r="L67" s="24"/>
      <c r="M67" s="25"/>
      <c r="N67" s="25"/>
    </row>
    <row r="68" spans="1:14" ht="31.5" customHeight="1">
      <c r="A68" s="29" t="s">
        <v>47</v>
      </c>
      <c r="B68" s="30" t="s">
        <v>27</v>
      </c>
      <c r="C68" s="8">
        <f t="shared" si="15"/>
        <v>10.7</v>
      </c>
      <c r="D68" s="8">
        <f t="shared" si="15"/>
        <v>10.7</v>
      </c>
      <c r="E68" s="23">
        <f t="shared" si="16"/>
        <v>100</v>
      </c>
      <c r="F68" s="31">
        <v>10.7</v>
      </c>
      <c r="G68" s="31">
        <v>10.7</v>
      </c>
      <c r="H68" s="24">
        <f t="shared" si="17"/>
        <v>100</v>
      </c>
      <c r="I68" s="24"/>
      <c r="J68" s="31"/>
      <c r="K68" s="31"/>
      <c r="L68" s="24"/>
      <c r="M68" s="25"/>
      <c r="N68" s="25"/>
    </row>
    <row r="69" spans="1:14" ht="22.5" customHeight="1">
      <c r="A69" s="29" t="s">
        <v>48</v>
      </c>
      <c r="B69" s="30" t="s">
        <v>8</v>
      </c>
      <c r="C69" s="8">
        <f>F69+I69+L69</f>
        <v>70</v>
      </c>
      <c r="D69" s="8">
        <f t="shared" si="15"/>
        <v>60.2</v>
      </c>
      <c r="E69" s="23">
        <f t="shared" si="16"/>
        <v>86</v>
      </c>
      <c r="F69" s="31">
        <v>70</v>
      </c>
      <c r="G69" s="31">
        <v>60.2</v>
      </c>
      <c r="H69" s="24">
        <f t="shared" si="17"/>
        <v>86</v>
      </c>
      <c r="I69" s="24"/>
      <c r="J69" s="24"/>
      <c r="K69" s="24"/>
      <c r="L69" s="24"/>
      <c r="M69" s="25"/>
      <c r="N69" s="25"/>
    </row>
    <row r="70" spans="1:14" ht="34.5" customHeight="1">
      <c r="A70" s="29" t="s">
        <v>39</v>
      </c>
      <c r="B70" s="10" t="s">
        <v>70</v>
      </c>
      <c r="C70" s="8">
        <f>F70+I70+L70</f>
        <v>1168.3</v>
      </c>
      <c r="D70" s="8">
        <f>G70+J70+M70</f>
        <v>1120.5</v>
      </c>
      <c r="E70" s="23">
        <f>D70/C70*100</f>
        <v>95.90858512368399</v>
      </c>
      <c r="F70" s="31">
        <v>1168.3</v>
      </c>
      <c r="G70" s="31">
        <v>1120.5</v>
      </c>
      <c r="H70" s="24">
        <f t="shared" si="17"/>
        <v>95.90858512368399</v>
      </c>
      <c r="I70" s="24"/>
      <c r="J70" s="24"/>
      <c r="K70" s="24"/>
      <c r="L70" s="24"/>
      <c r="M70" s="25"/>
      <c r="N70" s="25"/>
    </row>
    <row r="71" spans="1:14" s="16" customFormat="1" ht="22.5" customHeight="1">
      <c r="A71" s="33"/>
      <c r="B71" s="34" t="s">
        <v>1</v>
      </c>
      <c r="C71" s="26">
        <f>SUM(C61:C70)</f>
        <v>35373.4</v>
      </c>
      <c r="D71" s="26">
        <f>SUM(D61:D70)</f>
        <v>32468.9</v>
      </c>
      <c r="E71" s="27">
        <f t="shared" si="16"/>
        <v>91.78902791363002</v>
      </c>
      <c r="F71" s="26">
        <f>SUM(F61:F70)</f>
        <v>34804.700000000004</v>
      </c>
      <c r="G71" s="26">
        <f>SUM(G61:G70)</f>
        <v>31900.2</v>
      </c>
      <c r="H71" s="26">
        <f>G71/F71*100</f>
        <v>91.65486270532426</v>
      </c>
      <c r="I71" s="26">
        <f>SUM(I61:I69)</f>
        <v>568.7</v>
      </c>
      <c r="J71" s="26">
        <f>SUM(J61:J69)</f>
        <v>568.7</v>
      </c>
      <c r="K71" s="26">
        <v>0</v>
      </c>
      <c r="L71" s="26"/>
      <c r="M71" s="28"/>
      <c r="N71" s="28"/>
    </row>
    <row r="72" spans="1:14" ht="19.5" customHeight="1">
      <c r="A72" s="62" t="s">
        <v>20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22.5" customHeight="1">
      <c r="A73" s="17">
        <v>57</v>
      </c>
      <c r="B73" s="18" t="s">
        <v>2</v>
      </c>
      <c r="C73" s="8">
        <f>F73+I73+L73</f>
        <v>20</v>
      </c>
      <c r="D73" s="8">
        <f>G73+J73+M73</f>
        <v>20</v>
      </c>
      <c r="E73" s="23">
        <f>D73/C73*100</f>
        <v>100</v>
      </c>
      <c r="F73" s="31">
        <v>20</v>
      </c>
      <c r="G73" s="31">
        <v>20</v>
      </c>
      <c r="H73" s="24">
        <f>G73/F73*100</f>
        <v>100</v>
      </c>
      <c r="I73" s="24"/>
      <c r="J73" s="24"/>
      <c r="K73" s="24"/>
      <c r="L73" s="24"/>
      <c r="M73" s="25"/>
      <c r="N73" s="25"/>
    </row>
    <row r="74" spans="1:14" ht="30" customHeight="1">
      <c r="A74" s="17">
        <v>58</v>
      </c>
      <c r="B74" s="18" t="s">
        <v>3</v>
      </c>
      <c r="C74" s="8">
        <f aca="true" t="shared" si="18" ref="C74:D81">F74+I74+L74</f>
        <v>1883.2</v>
      </c>
      <c r="D74" s="8">
        <f t="shared" si="18"/>
        <v>1873.1</v>
      </c>
      <c r="E74" s="23">
        <f aca="true" t="shared" si="19" ref="E74:E83">D74/C74*100</f>
        <v>99.46367884451995</v>
      </c>
      <c r="F74" s="31">
        <v>1883.2</v>
      </c>
      <c r="G74" s="31">
        <v>1873.1</v>
      </c>
      <c r="H74" s="24">
        <f aca="true" t="shared" si="20" ref="H74:H82">G74/F74*100</f>
        <v>99.46367884451995</v>
      </c>
      <c r="I74" s="24"/>
      <c r="J74" s="24"/>
      <c r="K74" s="24"/>
      <c r="L74" s="24"/>
      <c r="M74" s="25"/>
      <c r="N74" s="25"/>
    </row>
    <row r="75" spans="1:14" ht="30" customHeight="1">
      <c r="A75" s="17">
        <v>59</v>
      </c>
      <c r="B75" s="18" t="s">
        <v>0</v>
      </c>
      <c r="C75" s="8">
        <f t="shared" si="18"/>
        <v>7004.1</v>
      </c>
      <c r="D75" s="8">
        <f t="shared" si="18"/>
        <v>6892.700000000001</v>
      </c>
      <c r="E75" s="23">
        <f t="shared" si="19"/>
        <v>98.40950300538258</v>
      </c>
      <c r="F75" s="31">
        <v>6473</v>
      </c>
      <c r="G75" s="31">
        <v>6361.6</v>
      </c>
      <c r="H75" s="24">
        <f t="shared" si="20"/>
        <v>98.2790050980998</v>
      </c>
      <c r="I75" s="24">
        <v>531.1</v>
      </c>
      <c r="J75" s="24">
        <v>531.1</v>
      </c>
      <c r="K75" s="24">
        <f>J75/I75*100</f>
        <v>100</v>
      </c>
      <c r="L75" s="24"/>
      <c r="M75" s="25"/>
      <c r="N75" s="25"/>
    </row>
    <row r="76" spans="1:14" ht="30" customHeight="1">
      <c r="A76" s="17">
        <v>60</v>
      </c>
      <c r="B76" s="18" t="s">
        <v>53</v>
      </c>
      <c r="C76" s="8">
        <f t="shared" si="18"/>
        <v>488.7</v>
      </c>
      <c r="D76" s="8">
        <f t="shared" si="18"/>
        <v>478.7</v>
      </c>
      <c r="E76" s="23"/>
      <c r="F76" s="31">
        <v>14.8</v>
      </c>
      <c r="G76" s="31">
        <v>4.8</v>
      </c>
      <c r="H76" s="24">
        <f t="shared" si="20"/>
        <v>32.43243243243243</v>
      </c>
      <c r="I76" s="24">
        <v>473.9</v>
      </c>
      <c r="J76" s="24">
        <v>473.9</v>
      </c>
      <c r="K76" s="24">
        <f>J76/I76*100</f>
        <v>100</v>
      </c>
      <c r="L76" s="24"/>
      <c r="M76" s="25"/>
      <c r="N76" s="25"/>
    </row>
    <row r="77" spans="1:14" ht="15.75" customHeight="1">
      <c r="A77" s="17">
        <v>61</v>
      </c>
      <c r="B77" s="18" t="s">
        <v>5</v>
      </c>
      <c r="C77" s="8">
        <f t="shared" si="18"/>
        <v>4944.1</v>
      </c>
      <c r="D77" s="8">
        <f t="shared" si="18"/>
        <v>4909.7</v>
      </c>
      <c r="E77" s="23">
        <f t="shared" si="19"/>
        <v>99.30422119293702</v>
      </c>
      <c r="F77" s="24">
        <v>4944.1</v>
      </c>
      <c r="G77" s="24">
        <v>4909.7</v>
      </c>
      <c r="H77" s="24">
        <f t="shared" si="20"/>
        <v>99.30422119293702</v>
      </c>
      <c r="I77" s="24"/>
      <c r="J77" s="24"/>
      <c r="K77" s="24"/>
      <c r="L77" s="24"/>
      <c r="M77" s="31"/>
      <c r="N77" s="24"/>
    </row>
    <row r="78" spans="1:14" ht="31.5" customHeight="1">
      <c r="A78" s="17">
        <v>62</v>
      </c>
      <c r="B78" s="18" t="s">
        <v>6</v>
      </c>
      <c r="C78" s="8">
        <f t="shared" si="18"/>
        <v>10</v>
      </c>
      <c r="D78" s="8">
        <f t="shared" si="18"/>
        <v>10</v>
      </c>
      <c r="E78" s="23">
        <f t="shared" si="19"/>
        <v>100</v>
      </c>
      <c r="F78" s="31">
        <v>10</v>
      </c>
      <c r="G78" s="31">
        <v>10</v>
      </c>
      <c r="H78" s="24">
        <f t="shared" si="20"/>
        <v>100</v>
      </c>
      <c r="I78" s="24"/>
      <c r="J78" s="24"/>
      <c r="K78" s="24"/>
      <c r="L78" s="24"/>
      <c r="M78" s="25"/>
      <c r="N78" s="25"/>
    </row>
    <row r="79" spans="1:14" ht="30.75" customHeight="1">
      <c r="A79" s="17">
        <v>63</v>
      </c>
      <c r="B79" s="18" t="s">
        <v>11</v>
      </c>
      <c r="C79" s="8">
        <f t="shared" si="18"/>
        <v>10</v>
      </c>
      <c r="D79" s="8">
        <f t="shared" si="18"/>
        <v>0</v>
      </c>
      <c r="E79" s="23"/>
      <c r="F79" s="31">
        <v>10</v>
      </c>
      <c r="G79" s="31"/>
      <c r="H79" s="24">
        <f t="shared" si="20"/>
        <v>0</v>
      </c>
      <c r="I79" s="24"/>
      <c r="J79" s="24"/>
      <c r="K79" s="24"/>
      <c r="L79" s="24"/>
      <c r="M79" s="25"/>
      <c r="N79" s="25"/>
    </row>
    <row r="80" spans="1:14" ht="17.25" customHeight="1">
      <c r="A80" s="17">
        <v>64</v>
      </c>
      <c r="B80" s="18" t="s">
        <v>10</v>
      </c>
      <c r="C80" s="8">
        <f t="shared" si="18"/>
        <v>13.5</v>
      </c>
      <c r="D80" s="8">
        <f t="shared" si="18"/>
        <v>13.5</v>
      </c>
      <c r="E80" s="23">
        <f t="shared" si="19"/>
        <v>100</v>
      </c>
      <c r="F80" s="31">
        <v>13.5</v>
      </c>
      <c r="G80" s="31">
        <v>13.5</v>
      </c>
      <c r="H80" s="24">
        <f t="shared" si="20"/>
        <v>100</v>
      </c>
      <c r="I80" s="24"/>
      <c r="J80" s="24"/>
      <c r="K80" s="24"/>
      <c r="L80" s="24"/>
      <c r="M80" s="25"/>
      <c r="N80" s="25"/>
    </row>
    <row r="81" spans="1:14" ht="15.75" customHeight="1">
      <c r="A81" s="17">
        <v>65</v>
      </c>
      <c r="B81" s="18" t="s">
        <v>8</v>
      </c>
      <c r="C81" s="8">
        <f t="shared" si="18"/>
        <v>54.5</v>
      </c>
      <c r="D81" s="8">
        <f t="shared" si="18"/>
        <v>50.5</v>
      </c>
      <c r="E81" s="23">
        <f t="shared" si="19"/>
        <v>92.66055045871559</v>
      </c>
      <c r="F81" s="31">
        <v>54.5</v>
      </c>
      <c r="G81" s="31">
        <v>50.5</v>
      </c>
      <c r="H81" s="24">
        <f t="shared" si="20"/>
        <v>92.66055045871559</v>
      </c>
      <c r="I81" s="24"/>
      <c r="J81" s="24"/>
      <c r="K81" s="24"/>
      <c r="L81" s="24"/>
      <c r="M81" s="25"/>
      <c r="N81" s="25"/>
    </row>
    <row r="82" spans="1:14" ht="29.25" customHeight="1">
      <c r="A82" s="17">
        <v>66</v>
      </c>
      <c r="B82" s="10" t="s">
        <v>54</v>
      </c>
      <c r="C82" s="8">
        <f>F82+I82+L82</f>
        <v>322</v>
      </c>
      <c r="D82" s="8">
        <f>G82+J82+M82</f>
        <v>318.6</v>
      </c>
      <c r="E82" s="23">
        <f t="shared" si="19"/>
        <v>98.944099378882</v>
      </c>
      <c r="F82" s="31">
        <v>322</v>
      </c>
      <c r="G82" s="31">
        <v>318.6</v>
      </c>
      <c r="H82" s="24">
        <f t="shared" si="20"/>
        <v>98.944099378882</v>
      </c>
      <c r="I82" s="31"/>
      <c r="J82" s="31"/>
      <c r="K82" s="31"/>
      <c r="L82" s="31"/>
      <c r="M82" s="32"/>
      <c r="N82" s="24"/>
    </row>
    <row r="83" spans="1:14" s="16" customFormat="1" ht="27.75" customHeight="1">
      <c r="A83" s="21"/>
      <c r="B83" s="22" t="s">
        <v>1</v>
      </c>
      <c r="C83" s="26">
        <f>SUM(C73:C82)</f>
        <v>14750.100000000002</v>
      </c>
      <c r="D83" s="26">
        <f>SUM(D73:D82)</f>
        <v>14566.800000000001</v>
      </c>
      <c r="E83" s="27">
        <f t="shared" si="19"/>
        <v>98.75729656070128</v>
      </c>
      <c r="F83" s="26">
        <f>SUM(F73:F82)</f>
        <v>13745.1</v>
      </c>
      <c r="G83" s="26">
        <f>SUM(G73:G82)</f>
        <v>13561.800000000001</v>
      </c>
      <c r="H83" s="26">
        <f>G83/F83*100</f>
        <v>98.66643385642884</v>
      </c>
      <c r="I83" s="26">
        <f>SUM(I74:I81)</f>
        <v>1005</v>
      </c>
      <c r="J83" s="26">
        <f>SUM(J74:J81)</f>
        <v>1005</v>
      </c>
      <c r="K83" s="26">
        <f>J83/I83*100</f>
        <v>100</v>
      </c>
      <c r="L83" s="26">
        <f>SUM(L74:L81)</f>
        <v>0</v>
      </c>
      <c r="M83" s="26">
        <f>SUM(M74:M81)</f>
        <v>0</v>
      </c>
      <c r="N83" s="60"/>
    </row>
    <row r="84" spans="1:14" ht="22.5" customHeight="1">
      <c r="A84" s="62" t="s">
        <v>21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6.5" customHeight="1">
      <c r="A85" s="17">
        <v>67</v>
      </c>
      <c r="B85" s="18" t="s">
        <v>2</v>
      </c>
      <c r="C85" s="8">
        <f aca="true" t="shared" si="21" ref="C85:D95">F85+I85+L85</f>
        <v>36.7</v>
      </c>
      <c r="D85" s="8">
        <f t="shared" si="21"/>
        <v>36.7</v>
      </c>
      <c r="E85" s="23">
        <f aca="true" t="shared" si="22" ref="E85:E95">D85/C85*100</f>
        <v>100</v>
      </c>
      <c r="F85" s="31">
        <v>36.7</v>
      </c>
      <c r="G85" s="31">
        <v>36.7</v>
      </c>
      <c r="H85" s="24">
        <f aca="true" t="shared" si="23" ref="H85:H95">G85/F85*100</f>
        <v>100</v>
      </c>
      <c r="I85" s="24"/>
      <c r="J85" s="24"/>
      <c r="K85" s="24"/>
      <c r="L85" s="24"/>
      <c r="M85" s="25"/>
      <c r="N85" s="25"/>
    </row>
    <row r="86" spans="1:14" ht="16.5" customHeight="1">
      <c r="A86" s="17">
        <v>68</v>
      </c>
      <c r="B86" s="18" t="s">
        <v>66</v>
      </c>
      <c r="C86" s="8">
        <f>F86+I86+L86</f>
        <v>9.1</v>
      </c>
      <c r="D86" s="8">
        <f>G86+J86+M86</f>
        <v>9.1</v>
      </c>
      <c r="E86" s="23">
        <f>D86/C86*100</f>
        <v>100</v>
      </c>
      <c r="F86" s="31">
        <v>9.1</v>
      </c>
      <c r="G86" s="31">
        <v>9.1</v>
      </c>
      <c r="H86" s="24">
        <f t="shared" si="23"/>
        <v>100</v>
      </c>
      <c r="I86" s="24"/>
      <c r="J86" s="24"/>
      <c r="K86" s="24"/>
      <c r="L86" s="24"/>
      <c r="M86" s="25"/>
      <c r="N86" s="25"/>
    </row>
    <row r="87" spans="1:14" ht="35.25" customHeight="1">
      <c r="A87" s="17">
        <v>69</v>
      </c>
      <c r="B87" s="18" t="s">
        <v>3</v>
      </c>
      <c r="C87" s="8">
        <f t="shared" si="21"/>
        <v>2371.2</v>
      </c>
      <c r="D87" s="8">
        <f t="shared" si="21"/>
        <v>1728.8</v>
      </c>
      <c r="E87" s="23">
        <f t="shared" si="22"/>
        <v>72.90823211875845</v>
      </c>
      <c r="F87" s="31">
        <v>2371.2</v>
      </c>
      <c r="G87" s="31">
        <v>1728.8</v>
      </c>
      <c r="H87" s="24">
        <f t="shared" si="23"/>
        <v>72.90823211875845</v>
      </c>
      <c r="I87" s="24"/>
      <c r="J87" s="24"/>
      <c r="K87" s="24"/>
      <c r="L87" s="24"/>
      <c r="M87" s="25"/>
      <c r="N87" s="25"/>
    </row>
    <row r="88" spans="1:14" ht="36.75" customHeight="1">
      <c r="A88" s="17">
        <v>70</v>
      </c>
      <c r="B88" s="18" t="s">
        <v>0</v>
      </c>
      <c r="C88" s="8">
        <f t="shared" si="21"/>
        <v>4991.5</v>
      </c>
      <c r="D88" s="8">
        <f t="shared" si="21"/>
        <v>3943.1</v>
      </c>
      <c r="E88" s="23">
        <f t="shared" si="22"/>
        <v>78.99629369928878</v>
      </c>
      <c r="F88" s="31">
        <v>4991.5</v>
      </c>
      <c r="G88" s="32">
        <v>3943.1</v>
      </c>
      <c r="H88" s="24">
        <f t="shared" si="23"/>
        <v>78.99629369928878</v>
      </c>
      <c r="I88" s="24"/>
      <c r="J88" s="24"/>
      <c r="K88" s="24"/>
      <c r="L88" s="25"/>
      <c r="M88" s="25"/>
      <c r="N88" s="25"/>
    </row>
    <row r="89" spans="1:14" ht="20.25" customHeight="1">
      <c r="A89" s="17">
        <v>71</v>
      </c>
      <c r="B89" s="18" t="s">
        <v>4</v>
      </c>
      <c r="C89" s="8">
        <f t="shared" si="21"/>
        <v>20</v>
      </c>
      <c r="D89" s="8">
        <f t="shared" si="21"/>
        <v>0</v>
      </c>
      <c r="E89" s="23">
        <f t="shared" si="22"/>
        <v>0</v>
      </c>
      <c r="F89" s="31">
        <v>20</v>
      </c>
      <c r="G89" s="31"/>
      <c r="H89" s="24">
        <f t="shared" si="23"/>
        <v>0</v>
      </c>
      <c r="I89" s="24"/>
      <c r="J89" s="31"/>
      <c r="K89" s="24"/>
      <c r="L89" s="24"/>
      <c r="M89" s="25"/>
      <c r="N89" s="25"/>
    </row>
    <row r="90" spans="1:14" ht="18.75" customHeight="1">
      <c r="A90" s="17">
        <v>72</v>
      </c>
      <c r="B90" s="18" t="s">
        <v>5</v>
      </c>
      <c r="C90" s="8">
        <f t="shared" si="21"/>
        <v>25811.399999999998</v>
      </c>
      <c r="D90" s="8">
        <f t="shared" si="21"/>
        <v>24304.3</v>
      </c>
      <c r="E90" s="23">
        <f t="shared" si="22"/>
        <v>94.1611071077121</v>
      </c>
      <c r="F90" s="24">
        <v>21435.6</v>
      </c>
      <c r="G90" s="24">
        <v>19928.5</v>
      </c>
      <c r="H90" s="24">
        <f t="shared" si="23"/>
        <v>92.9691727779955</v>
      </c>
      <c r="I90" s="24">
        <v>4375.8</v>
      </c>
      <c r="J90" s="31">
        <v>4375.8</v>
      </c>
      <c r="K90" s="24">
        <f>J90/I90*100</f>
        <v>100</v>
      </c>
      <c r="L90" s="24"/>
      <c r="M90" s="25"/>
      <c r="N90" s="25"/>
    </row>
    <row r="91" spans="1:14" ht="36.75" customHeight="1">
      <c r="A91" s="17">
        <v>73</v>
      </c>
      <c r="B91" s="18" t="s">
        <v>6</v>
      </c>
      <c r="C91" s="8">
        <f t="shared" si="21"/>
        <v>10</v>
      </c>
      <c r="D91" s="8">
        <f t="shared" si="21"/>
        <v>10</v>
      </c>
      <c r="E91" s="23">
        <v>0</v>
      </c>
      <c r="F91" s="31">
        <v>10</v>
      </c>
      <c r="G91" s="31">
        <v>10</v>
      </c>
      <c r="H91" s="24">
        <f t="shared" si="23"/>
        <v>100</v>
      </c>
      <c r="I91" s="24"/>
      <c r="J91" s="31"/>
      <c r="K91" s="24"/>
      <c r="L91" s="24"/>
      <c r="M91" s="25"/>
      <c r="N91" s="25"/>
    </row>
    <row r="92" spans="1:14" ht="18" customHeight="1">
      <c r="A92" s="17">
        <v>74</v>
      </c>
      <c r="B92" s="18" t="s">
        <v>10</v>
      </c>
      <c r="C92" s="8">
        <f>F92+I92+L92</f>
        <v>11.5</v>
      </c>
      <c r="D92" s="8">
        <f>G92+J92+M92</f>
        <v>11.5</v>
      </c>
      <c r="E92" s="23">
        <f t="shared" si="22"/>
        <v>100</v>
      </c>
      <c r="F92" s="31">
        <v>11.5</v>
      </c>
      <c r="G92" s="31">
        <v>11.5</v>
      </c>
      <c r="H92" s="24">
        <f t="shared" si="23"/>
        <v>100</v>
      </c>
      <c r="I92" s="24"/>
      <c r="J92" s="24"/>
      <c r="K92" s="24"/>
      <c r="L92" s="24"/>
      <c r="M92" s="25"/>
      <c r="N92" s="25"/>
    </row>
    <row r="93" spans="1:14" ht="33.75" customHeight="1">
      <c r="A93" s="17">
        <v>75</v>
      </c>
      <c r="B93" s="18" t="s">
        <v>49</v>
      </c>
      <c r="C93" s="8">
        <f t="shared" si="21"/>
        <v>5</v>
      </c>
      <c r="D93" s="8">
        <f t="shared" si="21"/>
        <v>5</v>
      </c>
      <c r="E93" s="23">
        <f t="shared" si="22"/>
        <v>100</v>
      </c>
      <c r="F93" s="31">
        <v>5</v>
      </c>
      <c r="G93" s="31">
        <v>5</v>
      </c>
      <c r="H93" s="24">
        <f t="shared" si="23"/>
        <v>100</v>
      </c>
      <c r="I93" s="24"/>
      <c r="J93" s="24"/>
      <c r="K93" s="24"/>
      <c r="L93" s="24"/>
      <c r="M93" s="25"/>
      <c r="N93" s="25"/>
    </row>
    <row r="94" spans="1:14" ht="15" customHeight="1">
      <c r="A94" s="17">
        <v>76</v>
      </c>
      <c r="B94" s="18" t="s">
        <v>8</v>
      </c>
      <c r="C94" s="8">
        <f t="shared" si="21"/>
        <v>65</v>
      </c>
      <c r="D94" s="8">
        <f t="shared" si="21"/>
        <v>8</v>
      </c>
      <c r="E94" s="23">
        <f t="shared" si="22"/>
        <v>12.307692307692308</v>
      </c>
      <c r="F94" s="31">
        <v>65</v>
      </c>
      <c r="G94" s="31">
        <v>8</v>
      </c>
      <c r="H94" s="24">
        <f t="shared" si="23"/>
        <v>12.307692307692308</v>
      </c>
      <c r="I94" s="24"/>
      <c r="J94" s="24"/>
      <c r="K94" s="24"/>
      <c r="L94" s="24"/>
      <c r="M94" s="25"/>
      <c r="N94" s="25"/>
    </row>
    <row r="95" spans="1:14" ht="32.25" customHeight="1">
      <c r="A95" s="17">
        <v>77</v>
      </c>
      <c r="B95" s="10" t="s">
        <v>54</v>
      </c>
      <c r="C95" s="8">
        <f t="shared" si="21"/>
        <v>930.8</v>
      </c>
      <c r="D95" s="8">
        <f>G95+J95+M95</f>
        <v>741.4</v>
      </c>
      <c r="E95" s="23">
        <f t="shared" si="22"/>
        <v>79.65191233347659</v>
      </c>
      <c r="F95" s="31">
        <v>930.8</v>
      </c>
      <c r="G95" s="31">
        <v>741.4</v>
      </c>
      <c r="H95" s="24">
        <f t="shared" si="23"/>
        <v>79.65191233347659</v>
      </c>
      <c r="I95" s="24"/>
      <c r="J95" s="24"/>
      <c r="K95" s="24"/>
      <c r="L95" s="24"/>
      <c r="M95" s="25"/>
      <c r="N95" s="25"/>
    </row>
    <row r="96" spans="1:14" s="16" customFormat="1" ht="20.25" customHeight="1">
      <c r="A96" s="21"/>
      <c r="B96" s="22" t="s">
        <v>1</v>
      </c>
      <c r="C96" s="26">
        <f>SUM(C85:C95)</f>
        <v>34262.2</v>
      </c>
      <c r="D96" s="26">
        <f>SUM(D85:D95)</f>
        <v>30797.9</v>
      </c>
      <c r="E96" s="27">
        <f>D96/C96*100</f>
        <v>89.88885710783313</v>
      </c>
      <c r="F96" s="26">
        <f>SUM(F85:F95)</f>
        <v>29886.399999999998</v>
      </c>
      <c r="G96" s="26">
        <f>SUM(G85:G95)</f>
        <v>26422.100000000002</v>
      </c>
      <c r="H96" s="26">
        <f>G96/F96*100</f>
        <v>88.40843995931262</v>
      </c>
      <c r="I96" s="26">
        <f>SUM(I85:I94)</f>
        <v>4375.8</v>
      </c>
      <c r="J96" s="26">
        <f>SUM(J85:J94)</f>
        <v>4375.8</v>
      </c>
      <c r="K96" s="26">
        <f>J96/I96*100</f>
        <v>100</v>
      </c>
      <c r="L96" s="26">
        <f>SUM(L85:L94)</f>
        <v>0</v>
      </c>
      <c r="M96" s="26">
        <f>SUM(M85:M94)</f>
        <v>0</v>
      </c>
      <c r="N96" s="28"/>
    </row>
    <row r="97" spans="1:14" ht="18" customHeight="1">
      <c r="A97" s="62" t="s">
        <v>22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customHeight="1">
      <c r="A98" s="17">
        <v>78</v>
      </c>
      <c r="B98" s="18" t="s">
        <v>2</v>
      </c>
      <c r="C98" s="8">
        <f aca="true" t="shared" si="24" ref="C98:D107">F98+I98+L98</f>
        <v>25</v>
      </c>
      <c r="D98" s="8">
        <f t="shared" si="24"/>
        <v>25</v>
      </c>
      <c r="E98" s="23">
        <f>D98/C98*100</f>
        <v>100</v>
      </c>
      <c r="F98" s="31">
        <v>25</v>
      </c>
      <c r="G98" s="31">
        <v>25</v>
      </c>
      <c r="H98" s="24">
        <f>G98/F98*100</f>
        <v>100</v>
      </c>
      <c r="I98" s="24"/>
      <c r="J98" s="24"/>
      <c r="K98" s="24"/>
      <c r="L98" s="24"/>
      <c r="M98" s="25"/>
      <c r="N98" s="25"/>
    </row>
    <row r="99" spans="1:14" ht="35.25" customHeight="1">
      <c r="A99" s="17">
        <v>79</v>
      </c>
      <c r="B99" s="18" t="s">
        <v>3</v>
      </c>
      <c r="C99" s="8">
        <f t="shared" si="24"/>
        <v>4371.7</v>
      </c>
      <c r="D99" s="8">
        <f t="shared" si="24"/>
        <v>3865.3</v>
      </c>
      <c r="E99" s="23">
        <f aca="true" t="shared" si="25" ref="E99:E109">D99/C99*100</f>
        <v>88.41640551730448</v>
      </c>
      <c r="F99" s="31">
        <v>4371.7</v>
      </c>
      <c r="G99" s="31">
        <v>3865.3</v>
      </c>
      <c r="H99" s="24">
        <f aca="true" t="shared" si="26" ref="H99:H108">G99/F99*100</f>
        <v>88.41640551730448</v>
      </c>
      <c r="I99" s="24"/>
      <c r="J99" s="24"/>
      <c r="K99" s="24"/>
      <c r="L99" s="24"/>
      <c r="M99" s="25"/>
      <c r="N99" s="25"/>
    </row>
    <row r="100" spans="1:14" ht="36.75" customHeight="1">
      <c r="A100" s="17">
        <v>80</v>
      </c>
      <c r="B100" s="18" t="s">
        <v>0</v>
      </c>
      <c r="C100" s="8">
        <f t="shared" si="24"/>
        <v>17355.7</v>
      </c>
      <c r="D100" s="8">
        <f t="shared" si="24"/>
        <v>15944.4</v>
      </c>
      <c r="E100" s="23">
        <f t="shared" si="25"/>
        <v>91.86837753591038</v>
      </c>
      <c r="F100" s="31">
        <v>4163.8</v>
      </c>
      <c r="G100" s="32">
        <v>2752.5</v>
      </c>
      <c r="H100" s="24">
        <f t="shared" si="26"/>
        <v>66.1054805706326</v>
      </c>
      <c r="I100" s="24">
        <v>13191.9</v>
      </c>
      <c r="J100" s="24">
        <v>13191.9</v>
      </c>
      <c r="K100" s="24">
        <f>J100/I100*100</f>
        <v>100</v>
      </c>
      <c r="L100" s="25"/>
      <c r="M100" s="25"/>
      <c r="N100" s="25"/>
    </row>
    <row r="101" spans="1:14" ht="15">
      <c r="A101" s="17">
        <v>81</v>
      </c>
      <c r="B101" s="18" t="s">
        <v>4</v>
      </c>
      <c r="C101" s="8">
        <f t="shared" si="24"/>
        <v>20</v>
      </c>
      <c r="D101" s="8">
        <f t="shared" si="24"/>
        <v>20</v>
      </c>
      <c r="E101" s="23">
        <f t="shared" si="25"/>
        <v>100</v>
      </c>
      <c r="F101" s="31">
        <v>20</v>
      </c>
      <c r="G101" s="31">
        <v>20</v>
      </c>
      <c r="H101" s="24">
        <f t="shared" si="26"/>
        <v>100</v>
      </c>
      <c r="I101" s="24"/>
      <c r="J101" s="31"/>
      <c r="K101" s="24"/>
      <c r="L101" s="24"/>
      <c r="M101" s="25"/>
      <c r="N101" s="25"/>
    </row>
    <row r="102" spans="1:14" ht="15.75" customHeight="1">
      <c r="A102" s="17">
        <v>82</v>
      </c>
      <c r="B102" s="18" t="s">
        <v>5</v>
      </c>
      <c r="C102" s="8">
        <f t="shared" si="24"/>
        <v>11874.5</v>
      </c>
      <c r="D102" s="8">
        <f t="shared" si="24"/>
        <v>11871.8</v>
      </c>
      <c r="E102" s="23">
        <f t="shared" si="25"/>
        <v>99.97726220051369</v>
      </c>
      <c r="F102" s="24">
        <v>8178</v>
      </c>
      <c r="G102" s="24">
        <v>8175.3</v>
      </c>
      <c r="H102" s="24">
        <f t="shared" si="26"/>
        <v>99.96698459280998</v>
      </c>
      <c r="I102" s="24">
        <v>2955.5</v>
      </c>
      <c r="J102" s="31">
        <v>2955.5</v>
      </c>
      <c r="K102" s="24">
        <f>J102/I102*100</f>
        <v>100</v>
      </c>
      <c r="L102" s="24">
        <v>741</v>
      </c>
      <c r="M102" s="25">
        <v>741</v>
      </c>
      <c r="N102" s="24">
        <f>M102/L102*100</f>
        <v>100</v>
      </c>
    </row>
    <row r="103" spans="1:14" ht="29.25" customHeight="1">
      <c r="A103" s="17">
        <v>83</v>
      </c>
      <c r="B103" s="18" t="s">
        <v>6</v>
      </c>
      <c r="C103" s="8">
        <f t="shared" si="24"/>
        <v>15</v>
      </c>
      <c r="D103" s="8">
        <f t="shared" si="24"/>
        <v>15</v>
      </c>
      <c r="E103" s="23">
        <f t="shared" si="25"/>
        <v>100</v>
      </c>
      <c r="F103" s="31">
        <v>15</v>
      </c>
      <c r="G103" s="31">
        <v>15</v>
      </c>
      <c r="H103" s="24">
        <f t="shared" si="26"/>
        <v>100</v>
      </c>
      <c r="I103" s="24"/>
      <c r="J103" s="31"/>
      <c r="K103" s="24"/>
      <c r="L103" s="24"/>
      <c r="M103" s="25"/>
      <c r="N103" s="24"/>
    </row>
    <row r="104" spans="1:14" ht="20.25" customHeight="1">
      <c r="A104" s="17">
        <v>84</v>
      </c>
      <c r="B104" s="18" t="s">
        <v>7</v>
      </c>
      <c r="C104" s="8">
        <f t="shared" si="24"/>
        <v>10</v>
      </c>
      <c r="D104" s="8">
        <f t="shared" si="24"/>
        <v>10</v>
      </c>
      <c r="E104" s="23">
        <f t="shared" si="25"/>
        <v>100</v>
      </c>
      <c r="F104" s="31">
        <v>10</v>
      </c>
      <c r="G104" s="31">
        <v>10</v>
      </c>
      <c r="H104" s="24">
        <f t="shared" si="26"/>
        <v>100</v>
      </c>
      <c r="I104" s="24"/>
      <c r="J104" s="24"/>
      <c r="K104" s="24"/>
      <c r="L104" s="24"/>
      <c r="M104" s="25"/>
      <c r="N104" s="24"/>
    </row>
    <row r="105" spans="1:14" ht="21.75" customHeight="1">
      <c r="A105" s="17">
        <v>85</v>
      </c>
      <c r="B105" s="18" t="s">
        <v>10</v>
      </c>
      <c r="C105" s="8">
        <f t="shared" si="24"/>
        <v>8.5</v>
      </c>
      <c r="D105" s="8">
        <f t="shared" si="24"/>
        <v>8.5</v>
      </c>
      <c r="E105" s="23">
        <f t="shared" si="25"/>
        <v>100</v>
      </c>
      <c r="F105" s="31">
        <v>8.5</v>
      </c>
      <c r="G105" s="31">
        <v>8.5</v>
      </c>
      <c r="H105" s="24">
        <f t="shared" si="26"/>
        <v>100</v>
      </c>
      <c r="I105" s="24"/>
      <c r="J105" s="24"/>
      <c r="K105" s="24"/>
      <c r="L105" s="24"/>
      <c r="M105" s="25"/>
      <c r="N105" s="24"/>
    </row>
    <row r="106" spans="1:14" ht="21.75" customHeight="1">
      <c r="A106" s="17">
        <v>86</v>
      </c>
      <c r="B106" s="18" t="s">
        <v>71</v>
      </c>
      <c r="C106" s="8">
        <f>F106+I106+L106</f>
        <v>15</v>
      </c>
      <c r="D106" s="8">
        <f>G106+J106+M106</f>
        <v>15</v>
      </c>
      <c r="E106" s="23">
        <f>D106/C106*100</f>
        <v>100</v>
      </c>
      <c r="F106" s="31">
        <v>15</v>
      </c>
      <c r="G106" s="31">
        <v>15</v>
      </c>
      <c r="H106" s="24">
        <f t="shared" si="26"/>
        <v>100</v>
      </c>
      <c r="I106" s="24"/>
      <c r="J106" s="24"/>
      <c r="K106" s="24"/>
      <c r="L106" s="24"/>
      <c r="M106" s="25"/>
      <c r="N106" s="24"/>
    </row>
    <row r="107" spans="1:14" ht="19.5" customHeight="1">
      <c r="A107" s="17">
        <v>87</v>
      </c>
      <c r="B107" s="18" t="s">
        <v>8</v>
      </c>
      <c r="C107" s="8">
        <f t="shared" si="24"/>
        <v>73</v>
      </c>
      <c r="D107" s="8">
        <f t="shared" si="24"/>
        <v>73</v>
      </c>
      <c r="E107" s="23">
        <f t="shared" si="25"/>
        <v>100</v>
      </c>
      <c r="F107" s="31">
        <v>73</v>
      </c>
      <c r="G107" s="31">
        <v>73</v>
      </c>
      <c r="H107" s="24">
        <f t="shared" si="26"/>
        <v>100</v>
      </c>
      <c r="I107" s="24"/>
      <c r="J107" s="24"/>
      <c r="K107" s="24"/>
      <c r="L107" s="24"/>
      <c r="M107" s="25"/>
      <c r="N107" s="24"/>
    </row>
    <row r="108" spans="1:14" ht="33" customHeight="1">
      <c r="A108" s="17">
        <v>88</v>
      </c>
      <c r="B108" s="10" t="s">
        <v>54</v>
      </c>
      <c r="C108" s="8">
        <f>F108+I108+L108</f>
        <v>500</v>
      </c>
      <c r="D108" s="8">
        <f>G108+J108+M108</f>
        <v>466.8</v>
      </c>
      <c r="E108" s="23">
        <f>D108/C108*100</f>
        <v>93.36</v>
      </c>
      <c r="F108" s="31">
        <v>500</v>
      </c>
      <c r="G108" s="31">
        <v>466.8</v>
      </c>
      <c r="H108" s="24">
        <f t="shared" si="26"/>
        <v>93.36</v>
      </c>
      <c r="I108" s="24"/>
      <c r="J108" s="24"/>
      <c r="K108" s="24"/>
      <c r="L108" s="24"/>
      <c r="M108" s="25"/>
      <c r="N108" s="24"/>
    </row>
    <row r="109" spans="1:14" s="16" customFormat="1" ht="18.75" customHeight="1">
      <c r="A109" s="21"/>
      <c r="B109" s="22" t="s">
        <v>1</v>
      </c>
      <c r="C109" s="26">
        <f>SUM(C98:C108)</f>
        <v>34268.4</v>
      </c>
      <c r="D109" s="26">
        <f>SUM(D98:D108)</f>
        <v>32314.8</v>
      </c>
      <c r="E109" s="27">
        <f t="shared" si="25"/>
        <v>94.29912105613334</v>
      </c>
      <c r="F109" s="26">
        <f>SUM(F98:F108)</f>
        <v>17380</v>
      </c>
      <c r="G109" s="26">
        <f>SUM(G98:G108)</f>
        <v>15426.4</v>
      </c>
      <c r="H109" s="26">
        <f>G109/F109*100</f>
        <v>88.75949367088607</v>
      </c>
      <c r="I109" s="26">
        <f>SUM(I98:I107)</f>
        <v>16147.4</v>
      </c>
      <c r="J109" s="26">
        <f>SUM(J98:J107)</f>
        <v>16147.4</v>
      </c>
      <c r="K109" s="26">
        <f>J109/I109*100</f>
        <v>100</v>
      </c>
      <c r="L109" s="26">
        <f>SUM(L98:L107)</f>
        <v>741</v>
      </c>
      <c r="M109" s="26">
        <f>SUM(M98:M107)</f>
        <v>741</v>
      </c>
      <c r="N109" s="26">
        <f>M109/L109*100</f>
        <v>100</v>
      </c>
    </row>
    <row r="110" spans="1:14" ht="20.25" customHeight="1">
      <c r="A110" s="62" t="s">
        <v>23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23.25" customHeight="1">
      <c r="A111" s="17">
        <v>89</v>
      </c>
      <c r="B111" s="18" t="s">
        <v>2</v>
      </c>
      <c r="C111" s="8">
        <f aca="true" t="shared" si="27" ref="C111:D121">F111+I111+L111</f>
        <v>112</v>
      </c>
      <c r="D111" s="8">
        <f t="shared" si="27"/>
        <v>100</v>
      </c>
      <c r="E111" s="23">
        <f>D111/C111*100</f>
        <v>89.28571428571429</v>
      </c>
      <c r="F111" s="31">
        <v>112</v>
      </c>
      <c r="G111" s="31">
        <v>100</v>
      </c>
      <c r="H111" s="24">
        <f>G111/F111*100</f>
        <v>89.28571428571429</v>
      </c>
      <c r="I111" s="24"/>
      <c r="J111" s="24"/>
      <c r="K111" s="24"/>
      <c r="L111" s="24"/>
      <c r="M111" s="25"/>
      <c r="N111" s="25"/>
    </row>
    <row r="112" spans="1:14" ht="23.25" customHeight="1">
      <c r="A112" s="17">
        <v>90</v>
      </c>
      <c r="B112" s="18" t="s">
        <v>66</v>
      </c>
      <c r="C112" s="8">
        <f>F112+I112+L112</f>
        <v>12</v>
      </c>
      <c r="D112" s="8">
        <f>G112+J112+M112</f>
        <v>11.5</v>
      </c>
      <c r="E112" s="23">
        <f>D112/C112*100</f>
        <v>95.83333333333334</v>
      </c>
      <c r="F112" s="31">
        <v>12</v>
      </c>
      <c r="G112" s="31">
        <v>11.5</v>
      </c>
      <c r="H112" s="24">
        <f>G112/F112*100</f>
        <v>95.83333333333334</v>
      </c>
      <c r="I112" s="24"/>
      <c r="J112" s="24"/>
      <c r="K112" s="24"/>
      <c r="L112" s="24"/>
      <c r="M112" s="25"/>
      <c r="N112" s="25"/>
    </row>
    <row r="113" spans="1:14" ht="36" customHeight="1">
      <c r="A113" s="17">
        <v>91</v>
      </c>
      <c r="B113" s="18" t="s">
        <v>3</v>
      </c>
      <c r="C113" s="8">
        <f t="shared" si="27"/>
        <v>3854</v>
      </c>
      <c r="D113" s="8">
        <f t="shared" si="27"/>
        <v>3756.9</v>
      </c>
      <c r="E113" s="23">
        <f aca="true" t="shared" si="28" ref="E113:E121">D113/C113*100</f>
        <v>97.48053969901402</v>
      </c>
      <c r="F113" s="31">
        <v>3854</v>
      </c>
      <c r="G113" s="31">
        <v>3756.9</v>
      </c>
      <c r="H113" s="24">
        <f aca="true" t="shared" si="29" ref="H113:H122">G113/F113*100</f>
        <v>97.48053969901402</v>
      </c>
      <c r="I113" s="31"/>
      <c r="J113" s="31"/>
      <c r="K113" s="24"/>
      <c r="L113" s="24"/>
      <c r="M113" s="25"/>
      <c r="N113" s="25"/>
    </row>
    <row r="114" spans="1:14" ht="29.25" customHeight="1">
      <c r="A114" s="17">
        <v>92</v>
      </c>
      <c r="B114" s="18" t="s">
        <v>0</v>
      </c>
      <c r="C114" s="8">
        <f t="shared" si="27"/>
        <v>2451.3</v>
      </c>
      <c r="D114" s="8">
        <f t="shared" si="27"/>
        <v>2234.6</v>
      </c>
      <c r="E114" s="23">
        <f t="shared" si="28"/>
        <v>91.15979276302369</v>
      </c>
      <c r="F114" s="31">
        <v>2451.3</v>
      </c>
      <c r="G114" s="32">
        <v>2234.6</v>
      </c>
      <c r="H114" s="24">
        <f t="shared" si="29"/>
        <v>91.15979276302369</v>
      </c>
      <c r="I114" s="24"/>
      <c r="J114" s="24"/>
      <c r="K114" s="24"/>
      <c r="L114" s="25"/>
      <c r="M114" s="25"/>
      <c r="N114" s="25"/>
    </row>
    <row r="115" spans="1:14" ht="21" customHeight="1">
      <c r="A115" s="17">
        <v>93</v>
      </c>
      <c r="B115" s="18" t="s">
        <v>4</v>
      </c>
      <c r="C115" s="8">
        <f t="shared" si="27"/>
        <v>80</v>
      </c>
      <c r="D115" s="8">
        <f t="shared" si="27"/>
        <v>59.5</v>
      </c>
      <c r="E115" s="23">
        <f t="shared" si="28"/>
        <v>74.375</v>
      </c>
      <c r="F115" s="31">
        <v>80</v>
      </c>
      <c r="G115" s="31">
        <v>59.5</v>
      </c>
      <c r="H115" s="24">
        <f t="shared" si="29"/>
        <v>74.375</v>
      </c>
      <c r="I115" s="31"/>
      <c r="J115" s="31"/>
      <c r="K115" s="24"/>
      <c r="L115" s="24"/>
      <c r="M115" s="25"/>
      <c r="N115" s="25"/>
    </row>
    <row r="116" spans="1:14" ht="15" customHeight="1">
      <c r="A116" s="17">
        <v>94</v>
      </c>
      <c r="B116" s="18" t="s">
        <v>5</v>
      </c>
      <c r="C116" s="8">
        <f t="shared" si="27"/>
        <v>12794.2</v>
      </c>
      <c r="D116" s="8">
        <f t="shared" si="27"/>
        <v>12627</v>
      </c>
      <c r="E116" s="23">
        <f t="shared" si="28"/>
        <v>98.69315783714495</v>
      </c>
      <c r="F116" s="24">
        <v>10411.2</v>
      </c>
      <c r="G116" s="24">
        <v>10244</v>
      </c>
      <c r="H116" s="24">
        <f t="shared" si="29"/>
        <v>98.39403719071768</v>
      </c>
      <c r="I116" s="31">
        <v>2383</v>
      </c>
      <c r="J116" s="31">
        <v>2383</v>
      </c>
      <c r="K116" s="24">
        <f>J116/I116*100</f>
        <v>100</v>
      </c>
      <c r="L116" s="24"/>
      <c r="M116" s="25"/>
      <c r="N116" s="25"/>
    </row>
    <row r="117" spans="1:14" ht="33" customHeight="1">
      <c r="A117" s="17">
        <v>95</v>
      </c>
      <c r="B117" s="18" t="s">
        <v>59</v>
      </c>
      <c r="C117" s="8">
        <f>F117+I117+L117</f>
        <v>110</v>
      </c>
      <c r="D117" s="8">
        <f>G117+J117+M117</f>
        <v>110</v>
      </c>
      <c r="E117" s="23">
        <f>D117/C117*100</f>
        <v>100</v>
      </c>
      <c r="F117" s="24">
        <v>110</v>
      </c>
      <c r="G117" s="24">
        <v>110</v>
      </c>
      <c r="H117" s="24">
        <f t="shared" si="29"/>
        <v>100</v>
      </c>
      <c r="I117" s="31"/>
      <c r="J117" s="31"/>
      <c r="K117" s="24"/>
      <c r="L117" s="24"/>
      <c r="M117" s="25"/>
      <c r="N117" s="25"/>
    </row>
    <row r="118" spans="1:14" ht="15" customHeight="1">
      <c r="A118" s="17">
        <v>96</v>
      </c>
      <c r="B118" s="18" t="s">
        <v>7</v>
      </c>
      <c r="C118" s="8">
        <f t="shared" si="27"/>
        <v>5</v>
      </c>
      <c r="D118" s="8">
        <f t="shared" si="27"/>
        <v>5</v>
      </c>
      <c r="E118" s="23">
        <f t="shared" si="28"/>
        <v>100</v>
      </c>
      <c r="F118" s="24">
        <v>5</v>
      </c>
      <c r="G118" s="24">
        <v>5</v>
      </c>
      <c r="H118" s="24">
        <f t="shared" si="29"/>
        <v>100</v>
      </c>
      <c r="I118" s="31"/>
      <c r="J118" s="31"/>
      <c r="K118" s="24"/>
      <c r="L118" s="24"/>
      <c r="M118" s="25"/>
      <c r="N118" s="25"/>
    </row>
    <row r="119" spans="1:14" ht="33" customHeight="1">
      <c r="A119" s="17">
        <v>97</v>
      </c>
      <c r="B119" s="61" t="s">
        <v>60</v>
      </c>
      <c r="C119" s="8">
        <f>F119+I119+L119</f>
        <v>33</v>
      </c>
      <c r="D119" s="8">
        <f>G119+J119+M119</f>
        <v>15.6</v>
      </c>
      <c r="E119" s="23">
        <f>D119/C119*100</f>
        <v>47.27272727272727</v>
      </c>
      <c r="F119" s="24">
        <v>33</v>
      </c>
      <c r="G119" s="24">
        <v>15.6</v>
      </c>
      <c r="H119" s="24">
        <f t="shared" si="29"/>
        <v>47.27272727272727</v>
      </c>
      <c r="I119" s="31"/>
      <c r="J119" s="31"/>
      <c r="K119" s="24"/>
      <c r="L119" s="24"/>
      <c r="M119" s="25"/>
      <c r="N119" s="25"/>
    </row>
    <row r="120" spans="1:14" ht="36.75" customHeight="1">
      <c r="A120" s="17">
        <v>98</v>
      </c>
      <c r="B120" s="18" t="s">
        <v>49</v>
      </c>
      <c r="C120" s="8">
        <f t="shared" si="27"/>
        <v>10</v>
      </c>
      <c r="D120" s="8">
        <f t="shared" si="27"/>
        <v>0</v>
      </c>
      <c r="E120" s="23">
        <f t="shared" si="28"/>
        <v>0</v>
      </c>
      <c r="F120" s="31">
        <v>10</v>
      </c>
      <c r="G120" s="31"/>
      <c r="H120" s="24">
        <f t="shared" si="29"/>
        <v>0</v>
      </c>
      <c r="I120" s="24"/>
      <c r="J120" s="24"/>
      <c r="K120" s="24"/>
      <c r="L120" s="24"/>
      <c r="M120" s="25"/>
      <c r="N120" s="25"/>
    </row>
    <row r="121" spans="1:14" ht="36.75" customHeight="1">
      <c r="A121" s="17">
        <v>99</v>
      </c>
      <c r="B121" s="18" t="s">
        <v>61</v>
      </c>
      <c r="C121" s="8">
        <f t="shared" si="27"/>
        <v>50</v>
      </c>
      <c r="D121" s="8">
        <f t="shared" si="27"/>
        <v>46.4</v>
      </c>
      <c r="E121" s="23">
        <f t="shared" si="28"/>
        <v>92.8</v>
      </c>
      <c r="F121" s="31">
        <v>50</v>
      </c>
      <c r="G121" s="31">
        <v>46.4</v>
      </c>
      <c r="H121" s="24">
        <f t="shared" si="29"/>
        <v>92.8</v>
      </c>
      <c r="I121" s="24"/>
      <c r="J121" s="24"/>
      <c r="K121" s="24"/>
      <c r="L121" s="24"/>
      <c r="M121" s="25"/>
      <c r="N121" s="25"/>
    </row>
    <row r="122" spans="1:14" ht="36.75" customHeight="1">
      <c r="A122" s="17">
        <v>100</v>
      </c>
      <c r="B122" s="18" t="s">
        <v>54</v>
      </c>
      <c r="C122" s="8">
        <f>F122+I122+L122</f>
        <v>420.1</v>
      </c>
      <c r="D122" s="8">
        <f>G122+J122+M122</f>
        <v>405.6</v>
      </c>
      <c r="E122" s="23">
        <f>D122/C122*100</f>
        <v>96.54844084741728</v>
      </c>
      <c r="F122" s="31">
        <v>420.1</v>
      </c>
      <c r="G122" s="31">
        <v>405.6</v>
      </c>
      <c r="H122" s="24">
        <f t="shared" si="29"/>
        <v>96.54844084741728</v>
      </c>
      <c r="I122" s="24"/>
      <c r="J122" s="24"/>
      <c r="K122" s="24"/>
      <c r="L122" s="24"/>
      <c r="M122" s="25"/>
      <c r="N122" s="25"/>
    </row>
    <row r="123" spans="1:14" s="16" customFormat="1" ht="18" customHeight="1">
      <c r="A123" s="21"/>
      <c r="B123" s="22" t="s">
        <v>1</v>
      </c>
      <c r="C123" s="26">
        <f>SUM(C111:C122)</f>
        <v>19931.6</v>
      </c>
      <c r="D123" s="26">
        <f>SUM(D111:D122)</f>
        <v>19372.1</v>
      </c>
      <c r="E123" s="27">
        <f>D123/C123*100</f>
        <v>97.19289971703226</v>
      </c>
      <c r="F123" s="26">
        <f>SUM(F111:F122)</f>
        <v>17548.6</v>
      </c>
      <c r="G123" s="26">
        <f>SUM(G111:G122)</f>
        <v>16989.1</v>
      </c>
      <c r="H123" s="26">
        <f>G123/F123*100</f>
        <v>96.8117114755593</v>
      </c>
      <c r="I123" s="26">
        <f>SUM(I111:I120)</f>
        <v>2383</v>
      </c>
      <c r="J123" s="26">
        <f>SUM(J111:J120)</f>
        <v>2383</v>
      </c>
      <c r="K123" s="26">
        <f>J123/I123*100</f>
        <v>100</v>
      </c>
      <c r="L123" s="26">
        <f>SUM(L111:L120)</f>
        <v>0</v>
      </c>
      <c r="M123" s="26">
        <f>SUM(M111:M120)</f>
        <v>0</v>
      </c>
      <c r="N123" s="28"/>
    </row>
    <row r="124" spans="1:14" ht="22.5" customHeight="1">
      <c r="A124" s="62" t="s">
        <v>24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23.25" customHeight="1">
      <c r="A125" s="17">
        <v>101</v>
      </c>
      <c r="B125" s="18" t="s">
        <v>2</v>
      </c>
      <c r="C125" s="8">
        <f aca="true" t="shared" si="30" ref="C125:D135">F125+I125+L125</f>
        <v>160</v>
      </c>
      <c r="D125" s="8">
        <f t="shared" si="30"/>
        <v>160</v>
      </c>
      <c r="E125" s="23">
        <f>D125/C125*100</f>
        <v>100</v>
      </c>
      <c r="F125" s="31">
        <v>160</v>
      </c>
      <c r="G125" s="31">
        <v>160</v>
      </c>
      <c r="H125" s="24">
        <f>G125/F125*100</f>
        <v>100</v>
      </c>
      <c r="I125" s="24"/>
      <c r="J125" s="24"/>
      <c r="K125" s="24"/>
      <c r="L125" s="24"/>
      <c r="M125" s="25"/>
      <c r="N125" s="25"/>
    </row>
    <row r="126" spans="1:14" ht="30" customHeight="1">
      <c r="A126" s="17">
        <v>102</v>
      </c>
      <c r="B126" s="18" t="s">
        <v>3</v>
      </c>
      <c r="C126" s="8">
        <f t="shared" si="30"/>
        <v>13149.8</v>
      </c>
      <c r="D126" s="8">
        <f t="shared" si="30"/>
        <v>12270.9</v>
      </c>
      <c r="E126" s="23">
        <f aca="true" t="shared" si="31" ref="E126:E136">D126/C126*100</f>
        <v>93.3162481558655</v>
      </c>
      <c r="F126" s="31">
        <v>13149.8</v>
      </c>
      <c r="G126" s="32">
        <v>12270.9</v>
      </c>
      <c r="H126" s="24">
        <f aca="true" t="shared" si="32" ref="H126:H135">G126/F126*100</f>
        <v>93.3162481558655</v>
      </c>
      <c r="I126" s="24"/>
      <c r="J126" s="24"/>
      <c r="K126" s="31"/>
      <c r="L126" s="25"/>
      <c r="M126" s="25"/>
      <c r="N126" s="25"/>
    </row>
    <row r="127" spans="1:14" ht="36.75" customHeight="1">
      <c r="A127" s="17">
        <v>103</v>
      </c>
      <c r="B127" s="18" t="s">
        <v>0</v>
      </c>
      <c r="C127" s="8">
        <f t="shared" si="30"/>
        <v>13422.2</v>
      </c>
      <c r="D127" s="8">
        <f t="shared" si="30"/>
        <v>13332.2</v>
      </c>
      <c r="E127" s="23">
        <f t="shared" si="31"/>
        <v>99.32946908852497</v>
      </c>
      <c r="F127" s="31">
        <v>7506.1</v>
      </c>
      <c r="G127" s="32">
        <v>7419.4</v>
      </c>
      <c r="H127" s="24">
        <f t="shared" si="32"/>
        <v>98.84493944924793</v>
      </c>
      <c r="I127" s="24">
        <v>5916.1</v>
      </c>
      <c r="J127" s="31">
        <v>5912.8</v>
      </c>
      <c r="K127" s="31">
        <f>J127/I127*100</f>
        <v>99.94422000980376</v>
      </c>
      <c r="L127" s="25"/>
      <c r="M127" s="25"/>
      <c r="N127" s="25"/>
    </row>
    <row r="128" spans="1:14" ht="36.75" customHeight="1">
      <c r="A128" s="17">
        <v>104</v>
      </c>
      <c r="B128" s="18" t="s">
        <v>4</v>
      </c>
      <c r="C128" s="8">
        <f>F128+I128+L128</f>
        <v>100</v>
      </c>
      <c r="D128" s="8">
        <f>G128+J128+M128</f>
        <v>100</v>
      </c>
      <c r="E128" s="23">
        <f>D128/C128*100</f>
        <v>100</v>
      </c>
      <c r="F128" s="31">
        <v>100</v>
      </c>
      <c r="G128" s="32">
        <v>100</v>
      </c>
      <c r="H128" s="24">
        <f t="shared" si="32"/>
        <v>100</v>
      </c>
      <c r="I128" s="24"/>
      <c r="J128" s="31"/>
      <c r="K128" s="31"/>
      <c r="L128" s="25"/>
      <c r="M128" s="25"/>
      <c r="N128" s="25"/>
    </row>
    <row r="129" spans="1:14" ht="24" customHeight="1">
      <c r="A129" s="17">
        <v>105</v>
      </c>
      <c r="B129" s="18" t="s">
        <v>5</v>
      </c>
      <c r="C129" s="8">
        <f t="shared" si="30"/>
        <v>21069.8</v>
      </c>
      <c r="D129" s="8">
        <f t="shared" si="30"/>
        <v>20992.6</v>
      </c>
      <c r="E129" s="23">
        <f t="shared" si="31"/>
        <v>99.63359880017845</v>
      </c>
      <c r="F129" s="24">
        <v>17049.3</v>
      </c>
      <c r="G129" s="24">
        <v>16972.1</v>
      </c>
      <c r="H129" s="24">
        <f t="shared" si="32"/>
        <v>99.54719548603168</v>
      </c>
      <c r="I129" s="24">
        <v>3770.5</v>
      </c>
      <c r="J129" s="31">
        <v>3770.5</v>
      </c>
      <c r="K129" s="31">
        <f>J129/I129*100</f>
        <v>100</v>
      </c>
      <c r="L129" s="24">
        <v>250</v>
      </c>
      <c r="M129" s="25">
        <v>250</v>
      </c>
      <c r="N129" s="24">
        <f>M129/L129*100</f>
        <v>100</v>
      </c>
    </row>
    <row r="130" spans="1:14" ht="30" customHeight="1">
      <c r="A130" s="17">
        <v>106</v>
      </c>
      <c r="B130" s="18" t="s">
        <v>6</v>
      </c>
      <c r="C130" s="8">
        <f t="shared" si="30"/>
        <v>250</v>
      </c>
      <c r="D130" s="8">
        <f t="shared" si="30"/>
        <v>250</v>
      </c>
      <c r="E130" s="23">
        <f t="shared" si="31"/>
        <v>100</v>
      </c>
      <c r="F130" s="31">
        <v>250</v>
      </c>
      <c r="G130" s="31">
        <v>250</v>
      </c>
      <c r="H130" s="24">
        <f t="shared" si="32"/>
        <v>100</v>
      </c>
      <c r="I130" s="24"/>
      <c r="J130" s="31"/>
      <c r="K130" s="31"/>
      <c r="L130" s="24"/>
      <c r="M130" s="25"/>
      <c r="N130" s="24"/>
    </row>
    <row r="131" spans="1:14" ht="30" customHeight="1">
      <c r="A131" s="17">
        <v>107</v>
      </c>
      <c r="B131" s="18" t="s">
        <v>7</v>
      </c>
      <c r="C131" s="8">
        <f>F131+I131+L131</f>
        <v>10</v>
      </c>
      <c r="D131" s="8">
        <f>G131+J131+M131</f>
        <v>0</v>
      </c>
      <c r="E131" s="23">
        <f>D131/C131*100</f>
        <v>0</v>
      </c>
      <c r="F131" s="31">
        <v>10</v>
      </c>
      <c r="G131" s="31"/>
      <c r="H131" s="24">
        <f t="shared" si="32"/>
        <v>0</v>
      </c>
      <c r="I131" s="24"/>
      <c r="J131" s="31"/>
      <c r="K131" s="31"/>
      <c r="L131" s="24"/>
      <c r="M131" s="25"/>
      <c r="N131" s="24"/>
    </row>
    <row r="132" spans="1:14" s="20" customFormat="1" ht="17.25" customHeight="1">
      <c r="A132" s="17">
        <v>108</v>
      </c>
      <c r="B132" s="18" t="s">
        <v>10</v>
      </c>
      <c r="C132" s="8">
        <f t="shared" si="30"/>
        <v>11.5</v>
      </c>
      <c r="D132" s="8">
        <f t="shared" si="30"/>
        <v>11.5</v>
      </c>
      <c r="E132" s="23">
        <f t="shared" si="31"/>
        <v>100</v>
      </c>
      <c r="F132" s="31">
        <v>11.5</v>
      </c>
      <c r="G132" s="31">
        <v>11.5</v>
      </c>
      <c r="H132" s="24">
        <f t="shared" si="32"/>
        <v>100</v>
      </c>
      <c r="I132" s="24"/>
      <c r="J132" s="24"/>
      <c r="K132" s="31"/>
      <c r="L132" s="24"/>
      <c r="M132" s="25"/>
      <c r="N132" s="24"/>
    </row>
    <row r="133" spans="1:14" s="20" customFormat="1" ht="22.5" customHeight="1">
      <c r="A133" s="17">
        <v>109</v>
      </c>
      <c r="B133" s="18" t="s">
        <v>15</v>
      </c>
      <c r="C133" s="8">
        <f t="shared" si="30"/>
        <v>19</v>
      </c>
      <c r="D133" s="8">
        <f t="shared" si="30"/>
        <v>19</v>
      </c>
      <c r="E133" s="23">
        <f t="shared" si="31"/>
        <v>100</v>
      </c>
      <c r="F133" s="31">
        <v>19</v>
      </c>
      <c r="G133" s="31">
        <v>19</v>
      </c>
      <c r="H133" s="24">
        <f t="shared" si="32"/>
        <v>100</v>
      </c>
      <c r="I133" s="24"/>
      <c r="J133" s="24"/>
      <c r="K133" s="31"/>
      <c r="L133" s="24"/>
      <c r="M133" s="25"/>
      <c r="N133" s="24"/>
    </row>
    <row r="134" spans="1:14" ht="30">
      <c r="A134" s="17">
        <v>110</v>
      </c>
      <c r="B134" s="18" t="s">
        <v>8</v>
      </c>
      <c r="C134" s="8">
        <f t="shared" si="30"/>
        <v>153.6</v>
      </c>
      <c r="D134" s="8">
        <f t="shared" si="30"/>
        <v>129.8</v>
      </c>
      <c r="E134" s="23">
        <f t="shared" si="31"/>
        <v>84.50520833333334</v>
      </c>
      <c r="F134" s="31">
        <v>153.6</v>
      </c>
      <c r="G134" s="31">
        <v>129.8</v>
      </c>
      <c r="H134" s="24">
        <f t="shared" si="32"/>
        <v>84.50520833333334</v>
      </c>
      <c r="I134" s="24"/>
      <c r="J134" s="24"/>
      <c r="K134" s="31"/>
      <c r="L134" s="24"/>
      <c r="M134" s="25"/>
      <c r="N134" s="24"/>
    </row>
    <row r="135" spans="1:14" s="20" customFormat="1" ht="15">
      <c r="A135" s="17">
        <v>111</v>
      </c>
      <c r="B135" s="18" t="s">
        <v>16</v>
      </c>
      <c r="C135" s="8">
        <f t="shared" si="30"/>
        <v>811</v>
      </c>
      <c r="D135" s="8">
        <f t="shared" si="30"/>
        <v>743.6</v>
      </c>
      <c r="E135" s="23">
        <f t="shared" si="31"/>
        <v>91.68927250308262</v>
      </c>
      <c r="F135" s="31">
        <v>811</v>
      </c>
      <c r="G135" s="31">
        <v>743.6</v>
      </c>
      <c r="H135" s="24">
        <f t="shared" si="32"/>
        <v>91.68927250308262</v>
      </c>
      <c r="I135" s="24"/>
      <c r="J135" s="24"/>
      <c r="K135" s="31"/>
      <c r="L135" s="24"/>
      <c r="M135" s="25"/>
      <c r="N135" s="24"/>
    </row>
    <row r="136" spans="1:14" s="16" customFormat="1" ht="21.75" customHeight="1">
      <c r="A136" s="21"/>
      <c r="B136" s="22" t="s">
        <v>1</v>
      </c>
      <c r="C136" s="26">
        <f>SUM(C125:C135)</f>
        <v>49156.9</v>
      </c>
      <c r="D136" s="26">
        <f>SUM(D125:D135)</f>
        <v>48009.6</v>
      </c>
      <c r="E136" s="27">
        <f t="shared" si="31"/>
        <v>97.66604484823085</v>
      </c>
      <c r="F136" s="26">
        <f>SUM(F125:F135)</f>
        <v>39220.299999999996</v>
      </c>
      <c r="G136" s="26">
        <f>SUM(G125:G135)</f>
        <v>38076.299999999996</v>
      </c>
      <c r="H136" s="26">
        <f>G136/F136*100</f>
        <v>97.08314316820626</v>
      </c>
      <c r="I136" s="26">
        <f>SUM(I125:I135)</f>
        <v>9686.6</v>
      </c>
      <c r="J136" s="26">
        <f>SUM(J125:J135)</f>
        <v>9683.3</v>
      </c>
      <c r="K136" s="26">
        <v>0</v>
      </c>
      <c r="L136" s="26">
        <f>SUM(L125:L135)</f>
        <v>250</v>
      </c>
      <c r="M136" s="26">
        <f>SUM(M125:M135)</f>
        <v>250</v>
      </c>
      <c r="N136" s="26">
        <f>M136/L136*100</f>
        <v>100</v>
      </c>
    </row>
    <row r="137" spans="2:12" ht="12.75" customHeight="1">
      <c r="B137" s="35"/>
      <c r="C137" s="36"/>
      <c r="D137" s="36"/>
      <c r="E137" s="36"/>
      <c r="F137" s="35"/>
      <c r="G137" s="35"/>
      <c r="H137" s="35"/>
      <c r="I137" s="35"/>
      <c r="J137" s="35"/>
      <c r="K137" s="35"/>
      <c r="L137" s="35"/>
    </row>
    <row r="139" spans="3:14" ht="15">
      <c r="C139" s="38">
        <f>C24+C38+C49+C59+C71+C83+C96+C109+C123+C136</f>
        <v>2840729.9000000004</v>
      </c>
      <c r="D139" s="38">
        <f>D24+D38+D49+D59+D71+D83+D96+D109+D123+D136</f>
        <v>2695360.299999999</v>
      </c>
      <c r="E139" s="38">
        <f>SUM(D139/C139*100)</f>
        <v>94.88266730321662</v>
      </c>
      <c r="F139" s="38">
        <f>F24+F38+F49+F59+F71+F83+F96+F109+F123+F136</f>
        <v>1171398.2000000002</v>
      </c>
      <c r="G139" s="38">
        <f>G24+G38+G49+G59+G71+G83+G96+G109+G123+G136</f>
        <v>1094520.0000000002</v>
      </c>
      <c r="H139" s="38">
        <f>SUM(G139/F139*100)</f>
        <v>93.43705667295717</v>
      </c>
      <c r="I139" s="38">
        <f>I24+I38+I49+I59+I71+I83+I96+I109+I123+I136</f>
        <v>1542547.9</v>
      </c>
      <c r="J139" s="38">
        <f>J24+J38+J49+J59+J71+J83+J96+J109+J123+J136</f>
        <v>1475373.2999999998</v>
      </c>
      <c r="K139" s="38">
        <f>SUM(J139/I139*100)</f>
        <v>95.64521788918191</v>
      </c>
      <c r="L139" s="38">
        <f>L24+L38+L49+L59+L71+L83+L96+L109+L123+L136</f>
        <v>126783.79999999999</v>
      </c>
      <c r="M139" s="38">
        <f>M24+M38+M49+M59+M71+M83+M96+M109+M123+M136</f>
        <v>125467</v>
      </c>
      <c r="N139" s="38">
        <f>SUM(M139/L139*100)</f>
        <v>98.96138150142212</v>
      </c>
    </row>
    <row r="140" spans="3:14" ht="15">
      <c r="C140" s="38">
        <f>C38+C49+C59+C71+C83+C96+C109+C123+C136</f>
        <v>479463.70000000007</v>
      </c>
      <c r="D140" s="38">
        <f>D38+D49+D59+D71+D83+D96+D109+D123+D136</f>
        <v>460382.6</v>
      </c>
      <c r="E140" s="38">
        <f>SUM(D140/C140*100)</f>
        <v>96.02032437492137</v>
      </c>
      <c r="F140" s="38">
        <f>F38+F49+F59+F71+F83+F96+F109+F123+F136</f>
        <v>399378.1</v>
      </c>
      <c r="G140" s="38">
        <f>G38+G49+G59+G71+G83+G96+G109+G123+G136</f>
        <v>380725.1999999999</v>
      </c>
      <c r="H140" s="38">
        <f>SUM(G140/F140*100)</f>
        <v>95.32951356120927</v>
      </c>
      <c r="I140" s="38">
        <f>I38+I49+I59+I71+I83+I96+I109+I123+I136</f>
        <v>78406.6</v>
      </c>
      <c r="J140" s="38">
        <f>J38+J49+J59+J71+J83+J96+J109+J123+J136</f>
        <v>77978.5</v>
      </c>
      <c r="K140" s="38">
        <f>SUM(J140/I140*100)</f>
        <v>99.4540000459145</v>
      </c>
      <c r="L140" s="38">
        <f>L38+L49+L59+L71+L83+L96+L109+L123+L136</f>
        <v>1679</v>
      </c>
      <c r="M140" s="38">
        <f>M38+M49+M59+M71+M83+M96+M109+M123+M136</f>
        <v>1678.9</v>
      </c>
      <c r="N140" s="38"/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84:N84"/>
    <mergeCell ref="A97:N97"/>
    <mergeCell ref="A110:N110"/>
    <mergeCell ref="A124:N124"/>
    <mergeCell ref="A6:N6"/>
    <mergeCell ref="A25:N25"/>
    <mergeCell ref="A39:N39"/>
    <mergeCell ref="A50:N50"/>
    <mergeCell ref="A60:N60"/>
    <mergeCell ref="A72:N72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59" max="255" man="1"/>
    <brk id="83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2023-01-16T12:47:19Z</dcterms:modified>
  <cp:category/>
  <cp:version/>
  <cp:contentType/>
  <cp:contentStatus/>
</cp:coreProperties>
</file>