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31.12.2019" sheetId="1" r:id="rId1"/>
    <sheet name="к бюджету для граж" sheetId="2" r:id="rId2"/>
  </sheets>
  <definedNames>
    <definedName name="_xlnm.Print_Titles" localSheetId="0">'31.12.2019'!$2:$5</definedName>
    <definedName name="_xlnm.Print_Area" localSheetId="0">'31.12.2019'!$A$1:$N$147</definedName>
  </definedNames>
  <calcPr fullCalcOnLoad="1"/>
</workbook>
</file>

<file path=xl/sharedStrings.xml><?xml version="1.0" encoding="utf-8"?>
<sst xmlns="http://schemas.openxmlformats.org/spreadsheetml/2006/main" count="202" uniqueCount="92">
  <si>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</si>
  <si>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</si>
  <si>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</si>
  <si>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</si>
  <si>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</si>
  <si>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</si>
  <si>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</si>
  <si>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</si>
  <si>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</si>
  <si>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</si>
  <si>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</si>
  <si>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</si>
  <si>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</si>
  <si>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</si>
  <si>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</si>
  <si>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</si>
  <si>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</si>
  <si>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</si>
  <si>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</si>
  <si>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</si>
  <si>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</si>
  <si>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</si>
  <si>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</si>
  <si>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</si>
  <si>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</si>
  <si>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</si>
  <si>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</si>
  <si>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</si>
  <si>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</si>
  <si>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</si>
  <si>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</si>
  <si>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</si>
  <si>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</si>
  <si>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</si>
  <si>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</si>
  <si>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</si>
  <si>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</si>
  <si>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</si>
  <si>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</si>
  <si>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</si>
  <si>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</si>
  <si>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</si>
  <si>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</si>
  <si>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</si>
  <si>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</si>
  <si>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</si>
  <si>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</si>
  <si>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</si>
  <si>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</si>
  <si>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</si>
  <si>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</si>
  <si>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</si>
  <si>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</si>
  <si>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</si>
  <si>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</si>
  <si>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</si>
  <si>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</si>
  <si>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</si>
  <si>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</si>
  <si>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«Обеспечение безопасности населения»</t>
  </si>
  <si>
    <t>57</t>
  </si>
  <si>
    <t>59</t>
  </si>
  <si>
    <t>60</t>
  </si>
  <si>
    <t>61</t>
  </si>
  <si>
    <t>42</t>
  </si>
  <si>
    <t>2019 ГОД</t>
  </si>
  <si>
    <t>Муниципальная программа муниципального образования «Дети Кубани»</t>
  </si>
  <si>
    <t>62</t>
  </si>
  <si>
    <t>63</t>
  </si>
  <si>
    <t>Муниципальная программа 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Новокубанский район»</t>
  </si>
  <si>
    <t>Анализ муниципальных программ муниципального образования Новокубанский район на 31.12.2019 года</t>
  </si>
  <si>
    <t>58</t>
  </si>
  <si>
    <t>№ п/п</t>
  </si>
  <si>
    <t>факт 2018</t>
  </si>
  <si>
    <t xml:space="preserve"> план 2019</t>
  </si>
  <si>
    <t>факт 2019</t>
  </si>
  <si>
    <t>Динамика 2019/2018, %</t>
  </si>
  <si>
    <t>Динамика 2019 (Ф)/ 2019 (п)</t>
  </si>
  <si>
    <t>МП «Социальная поддержка граждан»</t>
  </si>
  <si>
    <t>МП "Дети Кубани"</t>
  </si>
  <si>
    <t>МП «Комплексное и устойчивое развитие в сфере строительства, архитектуры и дорожного хозяйства»</t>
  </si>
  <si>
    <t>МП «Развитие жилищно-коммунального хозяйства»</t>
  </si>
  <si>
    <t>МП «Обеспечение безопасности населения»</t>
  </si>
  <si>
    <t>МП «Развитие культуры»</t>
  </si>
  <si>
    <t>МП «Развитие физической культуры и массового спорта»</t>
  </si>
  <si>
    <t>МП «Экономическое развитие»</t>
  </si>
  <si>
    <t>МП  "Развитие муниципальной службы"</t>
  </si>
  <si>
    <t>МП «Молодежь Кубани»</t>
  </si>
  <si>
    <t>МП «Информационное обеспечение жителей»</t>
  </si>
  <si>
    <t>МП "Информатизация администрации "</t>
  </si>
  <si>
    <t>МП "Доступная среда"</t>
  </si>
  <si>
    <t>МП "Формирование современной городской среды"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</si>
</sst>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Border="1" applyAlignment="1">
      <alignment wrapText="1"/>
    </xf>
    <xf numFmtId="188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view="pageBreakPreview" zoomScale="80" zoomScaleNormal="80" zoomScaleSheetLayoutView="80" zoomScalePageLayoutView="0" workbookViewId="0" topLeftCell="A130">
      <selection activeCell="B138" sqref="B138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7" width="13.75390625" style="3" bestFit="1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0" t="s">
        <v>70</v>
      </c>
      <c r="C1" s="60"/>
      <c r="D1" s="60"/>
      <c r="E1" s="60"/>
      <c r="F1" s="60"/>
      <c r="G1" s="60"/>
      <c r="H1" s="61"/>
      <c r="I1" s="61"/>
      <c r="J1" s="61"/>
      <c r="K1" s="61"/>
      <c r="L1" s="61"/>
      <c r="M1" s="61"/>
      <c r="N1" s="2"/>
    </row>
    <row r="2" spans="1:14" s="4" customFormat="1" ht="15.75" customHeight="1">
      <c r="A2" s="62" t="s">
        <v>13</v>
      </c>
      <c r="B2" s="63" t="s">
        <v>12</v>
      </c>
      <c r="C2" s="63" t="s">
        <v>65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4" customFormat="1" ht="15.75" customHeight="1">
      <c r="A3" s="62"/>
      <c r="B3" s="63"/>
      <c r="C3" s="64" t="s">
        <v>29</v>
      </c>
      <c r="D3" s="64"/>
      <c r="E3" s="64"/>
      <c r="F3" s="63" t="s">
        <v>35</v>
      </c>
      <c r="G3" s="63"/>
      <c r="H3" s="63"/>
      <c r="I3" s="63" t="s">
        <v>30</v>
      </c>
      <c r="J3" s="63"/>
      <c r="K3" s="63"/>
      <c r="L3" s="63" t="s">
        <v>31</v>
      </c>
      <c r="M3" s="63"/>
      <c r="N3" s="63"/>
    </row>
    <row r="4" spans="1:14" s="4" customFormat="1" ht="15">
      <c r="A4" s="62"/>
      <c r="B4" s="63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5" t="s">
        <v>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5" ht="30">
      <c r="A7" s="6">
        <v>1</v>
      </c>
      <c r="B7" s="7" t="s">
        <v>32</v>
      </c>
      <c r="C7" s="8">
        <f>F7+I7+L7</f>
        <v>1160933.6</v>
      </c>
      <c r="D7" s="8">
        <f>G7+J7+M7</f>
        <v>1145856.7</v>
      </c>
      <c r="E7" s="8">
        <f>D7/C7*100</f>
        <v>98.70131246093659</v>
      </c>
      <c r="F7" s="12">
        <v>364341.1</v>
      </c>
      <c r="G7" s="12">
        <v>350214.2</v>
      </c>
      <c r="H7" s="12">
        <f>G7/F7*100</f>
        <v>96.12261696525593</v>
      </c>
      <c r="I7" s="12">
        <v>791981</v>
      </c>
      <c r="J7" s="9">
        <v>791031</v>
      </c>
      <c r="K7" s="9">
        <f>J7/I7*100</f>
        <v>99.8800476274052</v>
      </c>
      <c r="L7" s="9">
        <v>4611.5</v>
      </c>
      <c r="M7" s="9">
        <v>4611.5</v>
      </c>
      <c r="N7" s="9">
        <f>M7/L7*100</f>
        <v>100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5269.799999999999</v>
      </c>
      <c r="D8" s="8">
        <f aca="true" t="shared" si="1" ref="D8:D23">G8+J8+M8</f>
        <v>4939.3</v>
      </c>
      <c r="E8" s="8">
        <f aca="true" t="shared" si="2" ref="E8:E24">D8/C8*100</f>
        <v>93.72841474059739</v>
      </c>
      <c r="F8" s="48">
        <v>4837.4</v>
      </c>
      <c r="G8" s="48">
        <v>4507</v>
      </c>
      <c r="H8" s="12">
        <f aca="true" t="shared" si="3" ref="H8:H22">G8/F8*100</f>
        <v>93.16988464877828</v>
      </c>
      <c r="I8" s="12">
        <v>209.7</v>
      </c>
      <c r="J8" s="9">
        <v>209.6</v>
      </c>
      <c r="K8" s="9">
        <f>J8/I8*100</f>
        <v>99.95231282784931</v>
      </c>
      <c r="L8" s="9">
        <v>222.7</v>
      </c>
      <c r="M8" s="9">
        <v>222.7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>F9+I9+L9</f>
        <v>130646.2</v>
      </c>
      <c r="D9" s="8">
        <f t="shared" si="1"/>
        <v>127644.9</v>
      </c>
      <c r="E9" s="8">
        <f t="shared" si="2"/>
        <v>97.70272690671446</v>
      </c>
      <c r="F9" s="48">
        <v>1544.2</v>
      </c>
      <c r="G9" s="48">
        <v>1467.6</v>
      </c>
      <c r="H9" s="12">
        <f t="shared" si="3"/>
        <v>95.03950265509648</v>
      </c>
      <c r="I9" s="12">
        <v>122274.1</v>
      </c>
      <c r="J9" s="9">
        <v>119349.4</v>
      </c>
      <c r="K9" s="9">
        <f>J9/I9*100</f>
        <v>97.60807889814768</v>
      </c>
      <c r="L9" s="9">
        <v>6827.9</v>
      </c>
      <c r="M9" s="9">
        <v>6827.9</v>
      </c>
      <c r="N9" s="9">
        <f>M9/L9*100</f>
        <v>100</v>
      </c>
      <c r="O9" s="49"/>
    </row>
    <row r="10" spans="1:15" ht="30">
      <c r="A10" s="6">
        <v>4</v>
      </c>
      <c r="B10" s="10" t="s">
        <v>3</v>
      </c>
      <c r="C10" s="8">
        <f>F10+I10+L10</f>
        <v>51668.9</v>
      </c>
      <c r="D10" s="8">
        <f t="shared" si="1"/>
        <v>46670.8</v>
      </c>
      <c r="E10" s="8">
        <f t="shared" si="2"/>
        <v>90.32667620173838</v>
      </c>
      <c r="F10" s="48">
        <v>21779.5</v>
      </c>
      <c r="G10" s="48">
        <v>18763.3</v>
      </c>
      <c r="H10" s="12">
        <f t="shared" si="3"/>
        <v>86.15119722674991</v>
      </c>
      <c r="I10" s="12">
        <v>29889.4</v>
      </c>
      <c r="J10" s="9">
        <v>27907.5</v>
      </c>
      <c r="K10" s="9">
        <f>J10/I10*100</f>
        <v>93.36922119547397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323</v>
      </c>
      <c r="D11" s="8">
        <f t="shared" si="1"/>
        <v>200</v>
      </c>
      <c r="E11" s="8">
        <f t="shared" si="2"/>
        <v>61.91950464396285</v>
      </c>
      <c r="F11" s="48">
        <v>323</v>
      </c>
      <c r="G11" s="48">
        <v>200</v>
      </c>
      <c r="H11" s="12">
        <f t="shared" si="3"/>
        <v>61.91950464396285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38896.8</v>
      </c>
      <c r="D12" s="8">
        <f t="shared" si="1"/>
        <v>38500.3</v>
      </c>
      <c r="E12" s="8">
        <f t="shared" si="2"/>
        <v>98.98063593920322</v>
      </c>
      <c r="F12" s="48">
        <v>38896.8</v>
      </c>
      <c r="G12" s="48">
        <v>38500.3</v>
      </c>
      <c r="H12" s="12">
        <f t="shared" si="3"/>
        <v>98.98063593920322</v>
      </c>
      <c r="I12" s="12"/>
      <c r="J12" s="12"/>
      <c r="K12" s="9"/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44678.90000000001</v>
      </c>
      <c r="D13" s="8">
        <f t="shared" si="1"/>
        <v>44359.700000000004</v>
      </c>
      <c r="E13" s="8">
        <f t="shared" si="2"/>
        <v>99.28556880317106</v>
      </c>
      <c r="F13" s="48">
        <v>44594.8</v>
      </c>
      <c r="G13" s="48">
        <v>44275.6</v>
      </c>
      <c r="H13" s="12">
        <f t="shared" si="3"/>
        <v>99.28422147873742</v>
      </c>
      <c r="I13" s="12">
        <v>56.3</v>
      </c>
      <c r="J13" s="9">
        <v>56.3</v>
      </c>
      <c r="K13" s="9">
        <f>J13/I13*100</f>
        <v>100</v>
      </c>
      <c r="L13" s="9">
        <v>27.8</v>
      </c>
      <c r="M13" s="9">
        <v>27.8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>F14+I14+L14</f>
        <v>54927.299999999996</v>
      </c>
      <c r="D14" s="8">
        <f t="shared" si="1"/>
        <v>54743.299999999996</v>
      </c>
      <c r="E14" s="8">
        <f t="shared" si="2"/>
        <v>99.66501175189751</v>
      </c>
      <c r="F14" s="48">
        <v>47841.6</v>
      </c>
      <c r="G14" s="48">
        <v>47657.6</v>
      </c>
      <c r="H14" s="12">
        <f t="shared" si="3"/>
        <v>99.6153974783452</v>
      </c>
      <c r="I14" s="12">
        <v>7085.7</v>
      </c>
      <c r="J14" s="12">
        <v>7085.7</v>
      </c>
      <c r="K14" s="9">
        <f>J14/I14*100</f>
        <v>100</v>
      </c>
      <c r="L14" s="9"/>
      <c r="M14" s="9"/>
      <c r="N14" s="9"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3216.4</v>
      </c>
      <c r="D15" s="8">
        <f t="shared" si="1"/>
        <v>3216.4</v>
      </c>
      <c r="E15" s="8">
        <f t="shared" si="2"/>
        <v>100</v>
      </c>
      <c r="F15" s="48">
        <v>3216.4</v>
      </c>
      <c r="G15" s="12">
        <v>3216.4</v>
      </c>
      <c r="H15" s="12">
        <f t="shared" si="3"/>
        <v>100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200</v>
      </c>
      <c r="E16" s="8">
        <f t="shared" si="2"/>
        <v>100</v>
      </c>
      <c r="F16" s="48">
        <v>200</v>
      </c>
      <c r="G16" s="12">
        <v>200</v>
      </c>
      <c r="H16" s="12">
        <f t="shared" si="3"/>
        <v>100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9608.3</v>
      </c>
      <c r="D17" s="8">
        <f t="shared" si="1"/>
        <v>9564.3</v>
      </c>
      <c r="E17" s="8">
        <f t="shared" si="2"/>
        <v>99.54206259171757</v>
      </c>
      <c r="F17" s="48">
        <v>9608.3</v>
      </c>
      <c r="G17" s="12">
        <v>9564.3</v>
      </c>
      <c r="H17" s="12">
        <f t="shared" si="3"/>
        <v>99.54206259171757</v>
      </c>
      <c r="I17" s="12"/>
      <c r="J17" s="9"/>
      <c r="K17" s="9"/>
      <c r="L17" s="9"/>
      <c r="M17" s="9"/>
      <c r="N17" s="9"/>
      <c r="O17" s="49"/>
    </row>
    <row r="18" spans="1:15" ht="18" customHeight="1">
      <c r="A18" s="6">
        <v>12</v>
      </c>
      <c r="B18" s="10" t="s">
        <v>8</v>
      </c>
      <c r="C18" s="8">
        <f t="shared" si="0"/>
        <v>3133</v>
      </c>
      <c r="D18" s="8">
        <f t="shared" si="1"/>
        <v>3031.5</v>
      </c>
      <c r="E18" s="8">
        <f t="shared" si="2"/>
        <v>96.76029364826046</v>
      </c>
      <c r="F18" s="48">
        <v>3133</v>
      </c>
      <c r="G18" s="48">
        <v>3031.5</v>
      </c>
      <c r="H18" s="12">
        <f t="shared" si="3"/>
        <v>96.76029364826046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54</v>
      </c>
      <c r="C19" s="8">
        <f t="shared" si="0"/>
        <v>6291.700000000001</v>
      </c>
      <c r="D19" s="8">
        <f t="shared" si="1"/>
        <v>5439.200000000001</v>
      </c>
      <c r="E19" s="8"/>
      <c r="F19" s="48">
        <v>5795.6</v>
      </c>
      <c r="G19" s="48">
        <v>4943.1</v>
      </c>
      <c r="H19" s="12">
        <f t="shared" si="3"/>
        <v>85.29056525640141</v>
      </c>
      <c r="I19" s="12">
        <v>496.1</v>
      </c>
      <c r="J19" s="9">
        <v>496.1</v>
      </c>
      <c r="K19" s="9">
        <f>J19/I19*100</f>
        <v>100</v>
      </c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40</v>
      </c>
      <c r="D20" s="8">
        <f t="shared" si="1"/>
        <v>40</v>
      </c>
      <c r="E20" s="8">
        <f>D20/C20*100</f>
        <v>100</v>
      </c>
      <c r="F20" s="48">
        <v>40</v>
      </c>
      <c r="G20" s="48">
        <v>40</v>
      </c>
      <c r="H20" s="12">
        <f t="shared" si="3"/>
        <v>100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55</v>
      </c>
      <c r="C21" s="8">
        <f>F21+I21+L21</f>
        <v>12029.9</v>
      </c>
      <c r="D21" s="8">
        <f>G21+J21+M21</f>
        <v>10547.1</v>
      </c>
      <c r="E21" s="8">
        <f t="shared" si="2"/>
        <v>87.67404550328764</v>
      </c>
      <c r="F21" s="48">
        <v>11412.8</v>
      </c>
      <c r="G21" s="48">
        <v>9930</v>
      </c>
      <c r="H21" s="12">
        <f t="shared" si="3"/>
        <v>87.00757044721716</v>
      </c>
      <c r="I21" s="12">
        <v>617.1</v>
      </c>
      <c r="J21" s="9">
        <v>617.1</v>
      </c>
      <c r="K21" s="9">
        <f>J21/I21*100</f>
        <v>100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38291.5</v>
      </c>
      <c r="D22" s="8">
        <f t="shared" si="1"/>
        <v>38140.7</v>
      </c>
      <c r="E22" s="8">
        <f t="shared" si="2"/>
        <v>99.60617891699202</v>
      </c>
      <c r="F22" s="11">
        <v>38291.5</v>
      </c>
      <c r="G22" s="48">
        <v>38140.7</v>
      </c>
      <c r="H22" s="12">
        <f t="shared" si="3"/>
        <v>99.60617891699202</v>
      </c>
      <c r="I22" s="9"/>
      <c r="J22" s="9"/>
      <c r="K22" s="9"/>
      <c r="L22" s="9"/>
      <c r="M22" s="9"/>
      <c r="N22" s="9"/>
      <c r="O22" s="49"/>
    </row>
    <row r="23" spans="1:15" ht="60">
      <c r="A23" s="6">
        <v>17</v>
      </c>
      <c r="B23" s="10" t="s">
        <v>69</v>
      </c>
      <c r="C23" s="8">
        <f>F23+I23+L23</f>
        <v>18082.4</v>
      </c>
      <c r="D23" s="8">
        <f t="shared" si="1"/>
        <v>17835.7</v>
      </c>
      <c r="E23" s="8">
        <f>D23/C23*100</f>
        <v>98.63568995266114</v>
      </c>
      <c r="F23" s="11"/>
      <c r="G23" s="48"/>
      <c r="H23" s="12"/>
      <c r="I23" s="9">
        <v>18082.4</v>
      </c>
      <c r="J23" s="9">
        <v>17835.7</v>
      </c>
      <c r="K23" s="9">
        <f>J23/I23*100</f>
        <v>98.63568995266114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1578237.6999999997</v>
      </c>
      <c r="D24" s="15">
        <f>SUM(D7:D23)</f>
        <v>1550929.9</v>
      </c>
      <c r="E24" s="15">
        <f t="shared" si="2"/>
        <v>98.26972831785733</v>
      </c>
      <c r="F24" s="15">
        <f>SUM(F7:F23)</f>
        <v>595856</v>
      </c>
      <c r="G24" s="15">
        <f>SUM(G7:G23)</f>
        <v>574651.5999999999</v>
      </c>
      <c r="H24" s="15">
        <f>G24/F24*100</f>
        <v>96.44135495824491</v>
      </c>
      <c r="I24" s="15">
        <f>SUM(I7:I23)</f>
        <v>970691.7999999999</v>
      </c>
      <c r="J24" s="15">
        <f>SUM(J7:J23)</f>
        <v>964588.3999999999</v>
      </c>
      <c r="K24" s="15">
        <f>J24/I24*100</f>
        <v>99.37123193994222</v>
      </c>
      <c r="L24" s="15">
        <f>SUM(L7:L22)</f>
        <v>11689.899999999998</v>
      </c>
      <c r="M24" s="15">
        <f>SUM(M7:M22)</f>
        <v>11689.899999999998</v>
      </c>
      <c r="N24" s="15">
        <f>M24/L24*100</f>
        <v>100</v>
      </c>
      <c r="O24" s="50"/>
    </row>
    <row r="25" spans="1:15" ht="18.75" customHeight="1">
      <c r="A25" s="65" t="s">
        <v>14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4" ref="C26:D36">F26+I26+L26</f>
        <v>1669.3000000000002</v>
      </c>
      <c r="D26" s="8">
        <f t="shared" si="4"/>
        <v>1667.8999999999999</v>
      </c>
      <c r="E26" s="19">
        <f>D26/C26*100</f>
        <v>99.91613251063318</v>
      </c>
      <c r="F26" s="39">
        <v>835.7</v>
      </c>
      <c r="G26" s="39">
        <v>834.4</v>
      </c>
      <c r="H26" s="39">
        <f>G26/F26*100</f>
        <v>99.84444178532965</v>
      </c>
      <c r="I26" s="40">
        <v>404.2</v>
      </c>
      <c r="J26" s="54">
        <v>404.2</v>
      </c>
      <c r="K26" s="54">
        <f>J26/I26*100</f>
        <v>100</v>
      </c>
      <c r="L26" s="55">
        <v>429.4</v>
      </c>
      <c r="M26" s="57">
        <v>429.3</v>
      </c>
      <c r="N26" s="40">
        <f>M26/L26*100</f>
        <v>99.97671169073126</v>
      </c>
    </row>
    <row r="27" spans="1:14" s="20" customFormat="1" ht="48.75" customHeight="1">
      <c r="A27" s="17">
        <v>19</v>
      </c>
      <c r="B27" s="18" t="s">
        <v>3</v>
      </c>
      <c r="C27" s="8">
        <f t="shared" si="4"/>
        <v>16037.3</v>
      </c>
      <c r="D27" s="8">
        <f t="shared" si="4"/>
        <v>13535.1</v>
      </c>
      <c r="E27" s="19">
        <f aca="true" t="shared" si="5" ref="E27:E37">D27/C27*100</f>
        <v>84.397623041285</v>
      </c>
      <c r="F27" s="39">
        <v>16037.3</v>
      </c>
      <c r="G27" s="41">
        <v>13535.1</v>
      </c>
      <c r="H27" s="39">
        <f aca="true" t="shared" si="6" ref="H27:H36">G27/F27*100</f>
        <v>84.397623041285</v>
      </c>
      <c r="I27" s="40"/>
      <c r="J27" s="54"/>
      <c r="K27" s="54"/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4"/>
        <v>98999.4</v>
      </c>
      <c r="D28" s="8">
        <f t="shared" si="4"/>
        <v>90603.4</v>
      </c>
      <c r="E28" s="19">
        <f t="shared" si="5"/>
        <v>91.51914052004355</v>
      </c>
      <c r="F28" s="39">
        <v>54612.6</v>
      </c>
      <c r="G28" s="43">
        <v>48191</v>
      </c>
      <c r="H28" s="39">
        <f t="shared" si="6"/>
        <v>88.24154132929031</v>
      </c>
      <c r="I28" s="40">
        <v>44386.8</v>
      </c>
      <c r="J28" s="54">
        <v>42412.4</v>
      </c>
      <c r="K28" s="54">
        <f>J28/I28*100</f>
        <v>95.5518307244496</v>
      </c>
      <c r="L28" s="56"/>
      <c r="M28" s="57">
        <v>0</v>
      </c>
      <c r="N28" s="40"/>
    </row>
    <row r="29" spans="1:14" s="20" customFormat="1" ht="18.75" customHeight="1">
      <c r="A29" s="17">
        <v>21</v>
      </c>
      <c r="B29" s="18" t="s">
        <v>4</v>
      </c>
      <c r="C29" s="8">
        <f t="shared" si="4"/>
        <v>8704.8</v>
      </c>
      <c r="D29" s="8">
        <f t="shared" si="4"/>
        <v>8647.2</v>
      </c>
      <c r="E29" s="19">
        <f t="shared" si="5"/>
        <v>99.33829611248967</v>
      </c>
      <c r="F29" s="39">
        <v>8704.8</v>
      </c>
      <c r="G29" s="41">
        <v>8647.2</v>
      </c>
      <c r="H29" s="39">
        <f t="shared" si="6"/>
        <v>99.33829611248967</v>
      </c>
      <c r="I29" s="40"/>
      <c r="J29" s="54"/>
      <c r="K29" s="54"/>
      <c r="L29" s="55"/>
      <c r="M29" s="57"/>
      <c r="N29" s="42"/>
    </row>
    <row r="30" spans="1:14" s="20" customFormat="1" ht="19.5" customHeight="1">
      <c r="A30" s="17">
        <v>22</v>
      </c>
      <c r="B30" s="18" t="s">
        <v>5</v>
      </c>
      <c r="C30" s="8">
        <f t="shared" si="4"/>
        <v>62846.2</v>
      </c>
      <c r="D30" s="8">
        <f t="shared" si="4"/>
        <v>62748.7</v>
      </c>
      <c r="E30" s="19">
        <f t="shared" si="5"/>
        <v>99.84485935506045</v>
      </c>
      <c r="F30" s="39">
        <v>61846.2</v>
      </c>
      <c r="G30" s="41">
        <v>61748.7</v>
      </c>
      <c r="H30" s="39">
        <f t="shared" si="6"/>
        <v>99.84235086391726</v>
      </c>
      <c r="I30" s="40">
        <v>1000</v>
      </c>
      <c r="J30" s="54">
        <v>1000</v>
      </c>
      <c r="K30" s="54">
        <f>J30/I30*100</f>
        <v>100</v>
      </c>
      <c r="L30" s="55"/>
      <c r="M30" s="58"/>
      <c r="N30" s="40"/>
    </row>
    <row r="31" spans="1:14" s="20" customFormat="1" ht="32.25" customHeight="1">
      <c r="A31" s="17">
        <v>23</v>
      </c>
      <c r="B31" s="18" t="s">
        <v>6</v>
      </c>
      <c r="C31" s="8">
        <f t="shared" si="4"/>
        <v>100</v>
      </c>
      <c r="D31" s="8">
        <f t="shared" si="4"/>
        <v>100</v>
      </c>
      <c r="E31" s="19">
        <f t="shared" si="5"/>
        <v>100</v>
      </c>
      <c r="F31" s="39">
        <v>100</v>
      </c>
      <c r="G31" s="41">
        <v>100</v>
      </c>
      <c r="H31" s="39">
        <f t="shared" si="6"/>
        <v>100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4"/>
        <v>283</v>
      </c>
      <c r="D32" s="8">
        <f t="shared" si="4"/>
        <v>283</v>
      </c>
      <c r="E32" s="19">
        <f t="shared" si="5"/>
        <v>100</v>
      </c>
      <c r="F32" s="39">
        <v>283</v>
      </c>
      <c r="G32" s="41">
        <v>283</v>
      </c>
      <c r="H32" s="39">
        <f t="shared" si="6"/>
        <v>100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4"/>
        <v>2389.3</v>
      </c>
      <c r="D33" s="8">
        <f t="shared" si="4"/>
        <v>2388.5</v>
      </c>
      <c r="E33" s="19">
        <f t="shared" si="5"/>
        <v>99.96651739003055</v>
      </c>
      <c r="F33" s="39">
        <v>2389.3</v>
      </c>
      <c r="G33" s="41">
        <v>2388.5</v>
      </c>
      <c r="H33" s="39">
        <f t="shared" si="6"/>
        <v>99.96651739003055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 t="shared" si="4"/>
        <v>600</v>
      </c>
      <c r="D34" s="8">
        <f t="shared" si="4"/>
        <v>551.9</v>
      </c>
      <c r="E34" s="19">
        <f t="shared" si="5"/>
        <v>91.98333333333333</v>
      </c>
      <c r="F34" s="39">
        <v>600</v>
      </c>
      <c r="G34" s="41">
        <v>551.9</v>
      </c>
      <c r="H34" s="39">
        <f t="shared" si="6"/>
        <v>91.98333333333333</v>
      </c>
      <c r="I34" s="40"/>
      <c r="J34" s="54"/>
      <c r="K34" s="54"/>
      <c r="L34" s="55"/>
      <c r="M34" s="57"/>
      <c r="N34" s="42"/>
    </row>
    <row r="35" spans="1:14" ht="18" customHeight="1">
      <c r="A35" s="17">
        <v>27</v>
      </c>
      <c r="B35" s="18" t="s">
        <v>16</v>
      </c>
      <c r="C35" s="8">
        <f t="shared" si="4"/>
        <v>530</v>
      </c>
      <c r="D35" s="8">
        <f t="shared" si="4"/>
        <v>529.1</v>
      </c>
      <c r="E35" s="19">
        <f t="shared" si="5"/>
        <v>99.8301886792453</v>
      </c>
      <c r="F35" s="39">
        <v>530</v>
      </c>
      <c r="G35" s="41">
        <v>529.1</v>
      </c>
      <c r="H35" s="39">
        <f t="shared" si="6"/>
        <v>99.8301886792453</v>
      </c>
      <c r="I35" s="40"/>
      <c r="J35" s="40"/>
      <c r="K35" s="40"/>
      <c r="L35" s="41"/>
      <c r="M35" s="59"/>
      <c r="N35" s="42"/>
    </row>
    <row r="36" spans="1:14" ht="33" customHeight="1">
      <c r="A36" s="17">
        <v>28</v>
      </c>
      <c r="B36" s="10" t="s">
        <v>56</v>
      </c>
      <c r="C36" s="8">
        <f t="shared" si="4"/>
        <v>2205</v>
      </c>
      <c r="D36" s="8">
        <f t="shared" si="4"/>
        <v>2001.3</v>
      </c>
      <c r="E36" s="19">
        <f t="shared" si="5"/>
        <v>90.76190476190476</v>
      </c>
      <c r="F36" s="39">
        <v>2205</v>
      </c>
      <c r="G36" s="41">
        <v>2001.3</v>
      </c>
      <c r="H36" s="39">
        <f t="shared" si="6"/>
        <v>90.76190476190476</v>
      </c>
      <c r="I36" s="40"/>
      <c r="J36" s="40"/>
      <c r="K36" s="40"/>
      <c r="L36" s="41"/>
      <c r="M36" s="59"/>
      <c r="N36" s="40"/>
    </row>
    <row r="37" spans="1:14" s="16" customFormat="1" ht="20.25" customHeight="1">
      <c r="A37" s="21"/>
      <c r="B37" s="22" t="s">
        <v>1</v>
      </c>
      <c r="C37" s="44">
        <f>SUM(C26:C36)</f>
        <v>194364.3</v>
      </c>
      <c r="D37" s="44">
        <f>SUM(D26:D36)</f>
        <v>183056.09999999998</v>
      </c>
      <c r="E37" s="47">
        <f t="shared" si="5"/>
        <v>94.18195625431213</v>
      </c>
      <c r="F37" s="44">
        <f>SUM(F26:F36)</f>
        <v>148143.9</v>
      </c>
      <c r="G37" s="44">
        <f>SUM(G26:G36)</f>
        <v>138810.19999999998</v>
      </c>
      <c r="H37" s="44">
        <f>G37/F37*100</f>
        <v>93.69957183522236</v>
      </c>
      <c r="I37" s="44">
        <f>SUM(I26:I36)</f>
        <v>45791</v>
      </c>
      <c r="J37" s="44">
        <f>SUM(J26:J36)</f>
        <v>43816.6</v>
      </c>
      <c r="K37" s="45">
        <f>J37/I37*100</f>
        <v>95.68823567950034</v>
      </c>
      <c r="L37" s="44">
        <f>SUM(L26:L36)</f>
        <v>429.4</v>
      </c>
      <c r="M37" s="44">
        <f>SUM(M26:M36)</f>
        <v>429.3</v>
      </c>
      <c r="N37" s="46">
        <f>M37/L37*100</f>
        <v>99.97671169073126</v>
      </c>
    </row>
    <row r="38" spans="1:14" ht="21.75" customHeight="1">
      <c r="A38" s="65" t="s">
        <v>17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24" customHeight="1">
      <c r="A39" s="17">
        <v>29</v>
      </c>
      <c r="B39" s="18" t="s">
        <v>2</v>
      </c>
      <c r="C39" s="8">
        <f aca="true" t="shared" si="7" ref="C39:D51">F39+I39+L39</f>
        <v>196</v>
      </c>
      <c r="D39" s="8">
        <f t="shared" si="7"/>
        <v>196</v>
      </c>
      <c r="E39" s="23">
        <f>D39/C39*100</f>
        <v>100</v>
      </c>
      <c r="F39" s="24">
        <v>196</v>
      </c>
      <c r="G39" s="24">
        <v>196</v>
      </c>
      <c r="H39" s="24">
        <f>G39/F39*100</f>
        <v>100</v>
      </c>
      <c r="I39" s="24"/>
      <c r="J39" s="24"/>
      <c r="K39" s="24"/>
      <c r="L39" s="24"/>
      <c r="M39" s="25"/>
      <c r="N39" s="25"/>
    </row>
    <row r="40" spans="1:14" ht="39.75" customHeight="1">
      <c r="A40" s="17">
        <v>30</v>
      </c>
      <c r="B40" s="18" t="s">
        <v>26</v>
      </c>
      <c r="C40" s="8">
        <f t="shared" si="7"/>
        <v>30</v>
      </c>
      <c r="D40" s="8">
        <f t="shared" si="7"/>
        <v>30</v>
      </c>
      <c r="E40" s="23">
        <f>D40/C40*100</f>
        <v>100</v>
      </c>
      <c r="F40" s="24">
        <v>30</v>
      </c>
      <c r="G40" s="24">
        <v>30</v>
      </c>
      <c r="H40" s="24">
        <f aca="true" t="shared" si="8" ref="H40:H51">G40/F40*100</f>
        <v>100</v>
      </c>
      <c r="I40" s="24"/>
      <c r="J40" s="24"/>
      <c r="K40" s="24"/>
      <c r="L40" s="24"/>
      <c r="M40" s="25"/>
      <c r="N40" s="25"/>
    </row>
    <row r="41" spans="1:14" ht="30">
      <c r="A41" s="17">
        <v>31</v>
      </c>
      <c r="B41" s="18" t="s">
        <v>3</v>
      </c>
      <c r="C41" s="8">
        <f t="shared" si="7"/>
        <v>46318.4</v>
      </c>
      <c r="D41" s="8">
        <f t="shared" si="7"/>
        <v>40664</v>
      </c>
      <c r="E41" s="23">
        <f aca="true" t="shared" si="9" ref="E41:E52">D41/C41*100</f>
        <v>87.79232443262288</v>
      </c>
      <c r="F41" s="24">
        <v>21432.4</v>
      </c>
      <c r="G41" s="24">
        <v>17793.2</v>
      </c>
      <c r="H41" s="24">
        <f t="shared" si="8"/>
        <v>83.02010040872698</v>
      </c>
      <c r="I41" s="24">
        <v>24886</v>
      </c>
      <c r="J41" s="24">
        <v>22870.8</v>
      </c>
      <c r="K41" s="24">
        <f>J41/I41*100</f>
        <v>91.90227437113236</v>
      </c>
      <c r="L41" s="24"/>
      <c r="M41" s="25"/>
      <c r="N41" s="25"/>
    </row>
    <row r="42" spans="1:14" ht="36.75" customHeight="1">
      <c r="A42" s="17">
        <v>32</v>
      </c>
      <c r="B42" s="18" t="s">
        <v>0</v>
      </c>
      <c r="C42" s="8">
        <f t="shared" si="7"/>
        <v>3667.5</v>
      </c>
      <c r="D42" s="8">
        <f t="shared" si="7"/>
        <v>3320.3</v>
      </c>
      <c r="E42" s="23">
        <f t="shared" si="9"/>
        <v>90.53306066803</v>
      </c>
      <c r="F42" s="24">
        <v>3667.5</v>
      </c>
      <c r="G42" s="25">
        <v>3320.3</v>
      </c>
      <c r="H42" s="24">
        <f t="shared" si="8"/>
        <v>90.53306066803</v>
      </c>
      <c r="I42" s="24"/>
      <c r="J42" s="24"/>
      <c r="K42" s="24"/>
      <c r="L42" s="25"/>
      <c r="M42" s="25"/>
      <c r="N42" s="25"/>
    </row>
    <row r="43" spans="1:14" ht="15">
      <c r="A43" s="17">
        <v>33</v>
      </c>
      <c r="B43" s="18" t="s">
        <v>4</v>
      </c>
      <c r="C43" s="8">
        <f t="shared" si="7"/>
        <v>17.1</v>
      </c>
      <c r="D43" s="8">
        <f t="shared" si="7"/>
        <v>17.1</v>
      </c>
      <c r="E43" s="23">
        <f t="shared" si="9"/>
        <v>100</v>
      </c>
      <c r="F43" s="24">
        <v>17.1</v>
      </c>
      <c r="G43" s="24">
        <v>17.1</v>
      </c>
      <c r="H43" s="24">
        <f t="shared" si="8"/>
        <v>100</v>
      </c>
      <c r="I43" s="31"/>
      <c r="J43" s="31"/>
      <c r="K43" s="31"/>
      <c r="L43" s="24"/>
      <c r="M43" s="25"/>
      <c r="N43" s="25"/>
    </row>
    <row r="44" spans="1:14" ht="21" customHeight="1">
      <c r="A44" s="17">
        <v>34</v>
      </c>
      <c r="B44" s="18" t="s">
        <v>5</v>
      </c>
      <c r="C44" s="8">
        <f t="shared" si="7"/>
        <v>13928.8</v>
      </c>
      <c r="D44" s="8">
        <f t="shared" si="7"/>
        <v>12730</v>
      </c>
      <c r="E44" s="23">
        <f t="shared" si="9"/>
        <v>91.39337200620298</v>
      </c>
      <c r="F44" s="24">
        <v>13928.8</v>
      </c>
      <c r="G44" s="24">
        <v>12730</v>
      </c>
      <c r="H44" s="24">
        <f t="shared" si="8"/>
        <v>91.39337200620298</v>
      </c>
      <c r="I44" s="31"/>
      <c r="J44" s="31"/>
      <c r="K44" s="31"/>
      <c r="L44" s="24"/>
      <c r="M44" s="25"/>
      <c r="N44" s="25"/>
    </row>
    <row r="45" spans="1:14" ht="33" customHeight="1">
      <c r="A45" s="17">
        <v>35</v>
      </c>
      <c r="B45" s="18" t="s">
        <v>6</v>
      </c>
      <c r="C45" s="8">
        <f>F45+I45+L45</f>
        <v>300</v>
      </c>
      <c r="D45" s="8">
        <f>G45+J45+M45</f>
        <v>0</v>
      </c>
      <c r="E45" s="23">
        <f>D45/C45*100</f>
        <v>0</v>
      </c>
      <c r="F45" s="24">
        <v>300</v>
      </c>
      <c r="G45" s="24">
        <v>0</v>
      </c>
      <c r="H45" s="24">
        <f>G45/F45*100</f>
        <v>0</v>
      </c>
      <c r="I45" s="31"/>
      <c r="J45" s="31"/>
      <c r="K45" s="31"/>
      <c r="L45" s="24"/>
      <c r="M45" s="25"/>
      <c r="N45" s="25"/>
    </row>
    <row r="46" spans="1:14" ht="36.75" customHeight="1">
      <c r="A46" s="17">
        <v>36</v>
      </c>
      <c r="B46" s="18" t="s">
        <v>11</v>
      </c>
      <c r="C46" s="8">
        <f t="shared" si="7"/>
        <v>110</v>
      </c>
      <c r="D46" s="8">
        <f t="shared" si="7"/>
        <v>110</v>
      </c>
      <c r="E46" s="23"/>
      <c r="F46" s="24">
        <v>110</v>
      </c>
      <c r="G46" s="24">
        <v>110</v>
      </c>
      <c r="H46" s="24">
        <f t="shared" si="8"/>
        <v>100</v>
      </c>
      <c r="I46" s="24"/>
      <c r="J46" s="24"/>
      <c r="K46" s="24"/>
      <c r="L46" s="24"/>
      <c r="M46" s="25"/>
      <c r="N46" s="25"/>
    </row>
    <row r="47" spans="1:14" ht="36.75" customHeight="1">
      <c r="A47" s="17">
        <v>37</v>
      </c>
      <c r="B47" s="18" t="s">
        <v>53</v>
      </c>
      <c r="C47" s="8">
        <f t="shared" si="7"/>
        <v>25</v>
      </c>
      <c r="D47" s="8">
        <f t="shared" si="7"/>
        <v>25</v>
      </c>
      <c r="E47" s="23">
        <f t="shared" si="9"/>
        <v>100</v>
      </c>
      <c r="F47" s="24">
        <v>25</v>
      </c>
      <c r="G47" s="24">
        <v>25</v>
      </c>
      <c r="H47" s="24">
        <f t="shared" si="8"/>
        <v>100</v>
      </c>
      <c r="I47" s="24"/>
      <c r="J47" s="24"/>
      <c r="K47" s="24"/>
      <c r="L47" s="24"/>
      <c r="M47" s="25"/>
      <c r="N47" s="25"/>
    </row>
    <row r="48" spans="1:14" ht="19.5" customHeight="1">
      <c r="A48" s="17">
        <v>38</v>
      </c>
      <c r="B48" s="18" t="s">
        <v>8</v>
      </c>
      <c r="C48" s="8">
        <f t="shared" si="7"/>
        <v>150</v>
      </c>
      <c r="D48" s="8">
        <f t="shared" si="7"/>
        <v>129.5</v>
      </c>
      <c r="E48" s="23">
        <f t="shared" si="9"/>
        <v>86.33333333333333</v>
      </c>
      <c r="F48" s="24">
        <v>150</v>
      </c>
      <c r="G48" s="24">
        <v>129.5</v>
      </c>
      <c r="H48" s="24">
        <f t="shared" si="8"/>
        <v>86.33333333333333</v>
      </c>
      <c r="I48" s="24"/>
      <c r="J48" s="24"/>
      <c r="K48" s="24"/>
      <c r="L48" s="24"/>
      <c r="M48" s="25"/>
      <c r="N48" s="25"/>
    </row>
    <row r="49" spans="1:14" ht="21.75" customHeight="1">
      <c r="A49" s="17">
        <v>39</v>
      </c>
      <c r="B49" s="18" t="s">
        <v>16</v>
      </c>
      <c r="C49" s="8">
        <f t="shared" si="7"/>
        <v>600</v>
      </c>
      <c r="D49" s="8">
        <f t="shared" si="7"/>
        <v>578.3</v>
      </c>
      <c r="E49" s="23">
        <f t="shared" si="9"/>
        <v>96.38333333333333</v>
      </c>
      <c r="F49" s="24">
        <v>600</v>
      </c>
      <c r="G49" s="24">
        <v>578.3</v>
      </c>
      <c r="H49" s="24">
        <f t="shared" si="8"/>
        <v>96.38333333333333</v>
      </c>
      <c r="I49" s="24"/>
      <c r="J49" s="24"/>
      <c r="K49" s="24"/>
      <c r="L49" s="24"/>
      <c r="M49" s="25"/>
      <c r="N49" s="25"/>
    </row>
    <row r="50" spans="1:14" ht="36" customHeight="1">
      <c r="A50" s="17">
        <v>40</v>
      </c>
      <c r="B50" s="10" t="s">
        <v>57</v>
      </c>
      <c r="C50" s="8">
        <f t="shared" si="7"/>
        <v>10</v>
      </c>
      <c r="D50" s="8">
        <f t="shared" si="7"/>
        <v>0</v>
      </c>
      <c r="E50" s="23"/>
      <c r="F50" s="24">
        <v>10</v>
      </c>
      <c r="G50" s="24">
        <v>0</v>
      </c>
      <c r="H50" s="24">
        <f t="shared" si="8"/>
        <v>0</v>
      </c>
      <c r="I50" s="24"/>
      <c r="J50" s="24"/>
      <c r="K50" s="24"/>
      <c r="L50" s="24"/>
      <c r="M50" s="25"/>
      <c r="N50" s="25"/>
    </row>
    <row r="51" spans="1:14" ht="35.25" customHeight="1">
      <c r="A51" s="17">
        <v>41</v>
      </c>
      <c r="B51" s="10" t="s">
        <v>56</v>
      </c>
      <c r="C51" s="8">
        <f t="shared" si="7"/>
        <v>2555</v>
      </c>
      <c r="D51" s="8">
        <f t="shared" si="7"/>
        <v>62.9</v>
      </c>
      <c r="E51" s="23"/>
      <c r="F51" s="24">
        <v>2555</v>
      </c>
      <c r="G51" s="24">
        <v>62.9</v>
      </c>
      <c r="H51" s="24">
        <f t="shared" si="8"/>
        <v>2.4618395303326808</v>
      </c>
      <c r="I51" s="24"/>
      <c r="J51" s="24"/>
      <c r="K51" s="24"/>
      <c r="L51" s="24"/>
      <c r="M51" s="25"/>
      <c r="N51" s="25"/>
    </row>
    <row r="52" spans="1:14" s="16" customFormat="1" ht="21" customHeight="1">
      <c r="A52" s="21"/>
      <c r="B52" s="22" t="s">
        <v>1</v>
      </c>
      <c r="C52" s="26">
        <f>SUM(C39:C51)</f>
        <v>67907.8</v>
      </c>
      <c r="D52" s="26">
        <f>SUM(D39:D51)</f>
        <v>57863.100000000006</v>
      </c>
      <c r="E52" s="27">
        <f t="shared" si="9"/>
        <v>85.20832658398594</v>
      </c>
      <c r="F52" s="26">
        <f>SUM(F39:F51)</f>
        <v>43021.8</v>
      </c>
      <c r="G52" s="26">
        <f>SUM(G39:G51)</f>
        <v>34992.3</v>
      </c>
      <c r="H52" s="26">
        <f>G52/F52*100</f>
        <v>81.33620629541302</v>
      </c>
      <c r="I52" s="26">
        <f>SUM(I39:I49)</f>
        <v>24886</v>
      </c>
      <c r="J52" s="26">
        <f>SUM(J39:J49)</f>
        <v>22870.8</v>
      </c>
      <c r="K52" s="26">
        <v>0</v>
      </c>
      <c r="L52" s="26"/>
      <c r="M52" s="28"/>
      <c r="N52" s="28"/>
    </row>
    <row r="53" spans="1:14" ht="24.75" customHeight="1">
      <c r="A53" s="65" t="s">
        <v>18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5">
      <c r="A54" s="29" t="s">
        <v>64</v>
      </c>
      <c r="B54" s="30" t="s">
        <v>2</v>
      </c>
      <c r="C54" s="8">
        <f>F54+I54+L54</f>
        <v>200.6</v>
      </c>
      <c r="D54" s="8">
        <f>G54+J54+M54</f>
        <v>200.6</v>
      </c>
      <c r="E54" s="23">
        <f>D54/C54*100</f>
        <v>100</v>
      </c>
      <c r="F54" s="31">
        <v>200.6</v>
      </c>
      <c r="G54" s="31">
        <v>200.6</v>
      </c>
      <c r="H54" s="24">
        <f>G54/F54*100</f>
        <v>100</v>
      </c>
      <c r="I54" s="24"/>
      <c r="J54" s="24"/>
      <c r="K54" s="24"/>
      <c r="L54" s="24"/>
      <c r="M54" s="25"/>
      <c r="N54" s="25"/>
    </row>
    <row r="55" spans="1:14" ht="30">
      <c r="A55" s="29" t="s">
        <v>40</v>
      </c>
      <c r="B55" s="30" t="s">
        <v>66</v>
      </c>
      <c r="C55" s="8">
        <f aca="true" t="shared" si="10" ref="C55:C65">F55+I55+L55</f>
        <v>20.4</v>
      </c>
      <c r="D55" s="8">
        <f>G55+J55+M55</f>
        <v>20.4</v>
      </c>
      <c r="E55" s="23">
        <f>D55/C55*100</f>
        <v>100</v>
      </c>
      <c r="F55" s="24">
        <v>20.4</v>
      </c>
      <c r="G55" s="24">
        <v>20.4</v>
      </c>
      <c r="H55" s="24">
        <f>G55/F55*100</f>
        <v>100</v>
      </c>
      <c r="I55" s="24"/>
      <c r="J55" s="24"/>
      <c r="K55" s="24"/>
      <c r="L55" s="24"/>
      <c r="M55" s="25"/>
      <c r="N55" s="25"/>
    </row>
    <row r="56" spans="1:14" ht="30">
      <c r="A56" s="29" t="s">
        <v>41</v>
      </c>
      <c r="B56" s="30" t="s">
        <v>3</v>
      </c>
      <c r="C56" s="8">
        <f t="shared" si="10"/>
        <v>10537.599999999999</v>
      </c>
      <c r="D56" s="8">
        <f aca="true" t="shared" si="11" ref="D56:D65">G56+J56+M56</f>
        <v>10427.2</v>
      </c>
      <c r="E56" s="23">
        <f aca="true" t="shared" si="12" ref="E56:E65">D56/C56*100</f>
        <v>98.9523231096265</v>
      </c>
      <c r="F56" s="31">
        <v>4593.7</v>
      </c>
      <c r="G56" s="31">
        <v>4483.3</v>
      </c>
      <c r="H56" s="24">
        <f aca="true" t="shared" si="13" ref="H56:H65">G56/F56*100</f>
        <v>97.59670853560311</v>
      </c>
      <c r="I56" s="24">
        <v>5943.9</v>
      </c>
      <c r="J56" s="24">
        <v>5943.9</v>
      </c>
      <c r="K56" s="24">
        <f>J56/I56*100</f>
        <v>100</v>
      </c>
      <c r="L56" s="24"/>
      <c r="M56" s="25"/>
      <c r="N56" s="25"/>
    </row>
    <row r="57" spans="1:14" ht="30">
      <c r="A57" s="29" t="s">
        <v>42</v>
      </c>
      <c r="B57" s="30" t="s">
        <v>0</v>
      </c>
      <c r="C57" s="8">
        <f t="shared" si="10"/>
        <v>4731.9</v>
      </c>
      <c r="D57" s="8">
        <f t="shared" si="11"/>
        <v>4623.9</v>
      </c>
      <c r="E57" s="23">
        <f t="shared" si="12"/>
        <v>97.71761871552653</v>
      </c>
      <c r="F57" s="31">
        <v>4731.9</v>
      </c>
      <c r="G57" s="32">
        <v>4623.9</v>
      </c>
      <c r="H57" s="24">
        <f t="shared" si="13"/>
        <v>97.71761871552653</v>
      </c>
      <c r="I57" s="24"/>
      <c r="J57" s="24"/>
      <c r="K57" s="24"/>
      <c r="L57" s="25"/>
      <c r="M57" s="25"/>
      <c r="N57" s="25"/>
    </row>
    <row r="58" spans="1:14" ht="15">
      <c r="A58" s="29" t="s">
        <v>43</v>
      </c>
      <c r="B58" s="30" t="s">
        <v>4</v>
      </c>
      <c r="C58" s="8">
        <f t="shared" si="10"/>
        <v>47.6</v>
      </c>
      <c r="D58" s="8">
        <f t="shared" si="11"/>
        <v>47.6</v>
      </c>
      <c r="E58" s="23">
        <f t="shared" si="12"/>
        <v>100</v>
      </c>
      <c r="F58" s="31">
        <v>47.6</v>
      </c>
      <c r="G58" s="31">
        <v>47.6</v>
      </c>
      <c r="H58" s="24">
        <f t="shared" si="13"/>
        <v>100</v>
      </c>
      <c r="I58" s="24"/>
      <c r="J58" s="31"/>
      <c r="K58" s="31"/>
      <c r="L58" s="31"/>
      <c r="M58" s="25"/>
      <c r="N58" s="25"/>
    </row>
    <row r="59" spans="1:14" ht="15">
      <c r="A59" s="29" t="s">
        <v>44</v>
      </c>
      <c r="B59" s="30" t="s">
        <v>5</v>
      </c>
      <c r="C59" s="8">
        <f t="shared" si="10"/>
        <v>15187.5</v>
      </c>
      <c r="D59" s="8">
        <f t="shared" si="11"/>
        <v>15142.2</v>
      </c>
      <c r="E59" s="23">
        <f t="shared" si="12"/>
        <v>99.70172839506174</v>
      </c>
      <c r="F59" s="24">
        <v>14647.5</v>
      </c>
      <c r="G59" s="24">
        <v>14602.2</v>
      </c>
      <c r="H59" s="24">
        <f t="shared" si="13"/>
        <v>99.69073220686124</v>
      </c>
      <c r="I59" s="24">
        <v>129.6</v>
      </c>
      <c r="J59" s="31">
        <v>129.6</v>
      </c>
      <c r="K59" s="31">
        <v>0</v>
      </c>
      <c r="L59" s="31">
        <v>410.4</v>
      </c>
      <c r="M59" s="25">
        <v>410.4</v>
      </c>
      <c r="N59" s="25">
        <f>M59/L59*100</f>
        <v>100</v>
      </c>
    </row>
    <row r="60" spans="1:14" ht="30">
      <c r="A60" s="29" t="s">
        <v>45</v>
      </c>
      <c r="B60" s="30" t="s">
        <v>58</v>
      </c>
      <c r="C60" s="8">
        <f t="shared" si="10"/>
        <v>30</v>
      </c>
      <c r="D60" s="8">
        <f t="shared" si="11"/>
        <v>30</v>
      </c>
      <c r="E60" s="23">
        <f t="shared" si="12"/>
        <v>100</v>
      </c>
      <c r="F60" s="24">
        <v>30</v>
      </c>
      <c r="G60" s="24">
        <v>30</v>
      </c>
      <c r="H60" s="24">
        <f t="shared" si="13"/>
        <v>100</v>
      </c>
      <c r="I60" s="24"/>
      <c r="J60" s="31"/>
      <c r="K60" s="31"/>
      <c r="L60" s="31"/>
      <c r="M60" s="25"/>
      <c r="N60" s="25"/>
    </row>
    <row r="61" spans="1:14" ht="30">
      <c r="A61" s="29" t="s">
        <v>46</v>
      </c>
      <c r="B61" s="30" t="s">
        <v>11</v>
      </c>
      <c r="C61" s="8">
        <f t="shared" si="10"/>
        <v>34</v>
      </c>
      <c r="D61" s="8">
        <f t="shared" si="11"/>
        <v>34</v>
      </c>
      <c r="E61" s="23">
        <f t="shared" si="12"/>
        <v>100</v>
      </c>
      <c r="F61" s="24">
        <v>34</v>
      </c>
      <c r="G61" s="24">
        <v>34</v>
      </c>
      <c r="H61" s="24">
        <f t="shared" si="13"/>
        <v>100</v>
      </c>
      <c r="I61" s="24"/>
      <c r="J61" s="24"/>
      <c r="K61" s="24"/>
      <c r="L61" s="24"/>
      <c r="M61" s="25"/>
      <c r="N61" s="25"/>
    </row>
    <row r="62" spans="1:14" ht="15">
      <c r="A62" s="29" t="s">
        <v>47</v>
      </c>
      <c r="B62" s="30" t="s">
        <v>10</v>
      </c>
      <c r="C62" s="8">
        <f t="shared" si="10"/>
        <v>23</v>
      </c>
      <c r="D62" s="8">
        <f t="shared" si="11"/>
        <v>23</v>
      </c>
      <c r="E62" s="23">
        <f t="shared" si="12"/>
        <v>100</v>
      </c>
      <c r="F62" s="31">
        <v>23</v>
      </c>
      <c r="G62" s="31">
        <v>23</v>
      </c>
      <c r="H62" s="24">
        <f t="shared" si="13"/>
        <v>100</v>
      </c>
      <c r="I62" s="24"/>
      <c r="J62" s="24"/>
      <c r="K62" s="24"/>
      <c r="L62" s="24"/>
      <c r="M62" s="25"/>
      <c r="N62" s="25"/>
    </row>
    <row r="63" spans="1:14" ht="26.25" customHeight="1">
      <c r="A63" s="29" t="s">
        <v>48</v>
      </c>
      <c r="B63" s="30" t="s">
        <v>8</v>
      </c>
      <c r="C63" s="8">
        <f t="shared" si="10"/>
        <v>447.4</v>
      </c>
      <c r="D63" s="8">
        <f t="shared" si="11"/>
        <v>389.8</v>
      </c>
      <c r="E63" s="23">
        <f t="shared" si="12"/>
        <v>87.12561466249443</v>
      </c>
      <c r="F63" s="31">
        <v>447.4</v>
      </c>
      <c r="G63" s="31">
        <v>389.8</v>
      </c>
      <c r="H63" s="24">
        <f t="shared" si="13"/>
        <v>87.12561466249443</v>
      </c>
      <c r="I63" s="24"/>
      <c r="J63" s="24"/>
      <c r="K63" s="24"/>
      <c r="L63" s="24"/>
      <c r="M63" s="25"/>
      <c r="N63" s="25"/>
    </row>
    <row r="64" spans="1:14" ht="15">
      <c r="A64" s="29" t="s">
        <v>49</v>
      </c>
      <c r="B64" s="30" t="s">
        <v>16</v>
      </c>
      <c r="C64" s="8">
        <f t="shared" si="10"/>
        <v>405.5</v>
      </c>
      <c r="D64" s="8">
        <f t="shared" si="11"/>
        <v>390.8</v>
      </c>
      <c r="E64" s="23">
        <f t="shared" si="12"/>
        <v>96.37484586929716</v>
      </c>
      <c r="F64" s="31">
        <v>405.5</v>
      </c>
      <c r="G64" s="31">
        <v>390.8</v>
      </c>
      <c r="H64" s="24">
        <f t="shared" si="13"/>
        <v>96.37484586929716</v>
      </c>
      <c r="I64" s="24"/>
      <c r="J64" s="24"/>
      <c r="K64" s="24"/>
      <c r="L64" s="24"/>
      <c r="M64" s="25"/>
      <c r="N64" s="25"/>
    </row>
    <row r="65" spans="1:14" ht="30">
      <c r="A65" s="29" t="s">
        <v>50</v>
      </c>
      <c r="B65" s="10" t="s">
        <v>56</v>
      </c>
      <c r="C65" s="8">
        <f t="shared" si="10"/>
        <v>15537.5</v>
      </c>
      <c r="D65" s="8">
        <f t="shared" si="11"/>
        <v>15537.4</v>
      </c>
      <c r="E65" s="23">
        <f t="shared" si="12"/>
        <v>99.99935639581658</v>
      </c>
      <c r="F65" s="31">
        <v>1243</v>
      </c>
      <c r="G65" s="31">
        <v>1243</v>
      </c>
      <c r="H65" s="24">
        <f t="shared" si="13"/>
        <v>100</v>
      </c>
      <c r="I65" s="24">
        <v>571.9</v>
      </c>
      <c r="J65" s="24">
        <v>571.8</v>
      </c>
      <c r="K65" s="24">
        <v>0</v>
      </c>
      <c r="L65" s="24">
        <v>13722.6</v>
      </c>
      <c r="M65" s="25">
        <v>13722.6</v>
      </c>
      <c r="N65" s="25">
        <f>M65/L65*100</f>
        <v>100</v>
      </c>
    </row>
    <row r="66" spans="1:14" s="16" customFormat="1" ht="18.75" customHeight="1">
      <c r="A66" s="33"/>
      <c r="B66" s="34" t="s">
        <v>1</v>
      </c>
      <c r="C66" s="26">
        <f>SUM(C54:C65)</f>
        <v>47203</v>
      </c>
      <c r="D66" s="26">
        <f>SUM(D54:D65)</f>
        <v>46866.9</v>
      </c>
      <c r="E66" s="27">
        <f>D66/C66*100</f>
        <v>99.28796898502215</v>
      </c>
      <c r="F66" s="26">
        <f>SUM(F54:F65)</f>
        <v>26424.6</v>
      </c>
      <c r="G66" s="26">
        <f>SUM(G54:G65)</f>
        <v>26088.6</v>
      </c>
      <c r="H66" s="26">
        <f>G66/F66*100</f>
        <v>98.72845757362457</v>
      </c>
      <c r="I66" s="26">
        <f>SUM(I54:I65)</f>
        <v>6645.4</v>
      </c>
      <c r="J66" s="26">
        <f>SUM(J54:J64)</f>
        <v>6073.5</v>
      </c>
      <c r="K66" s="26">
        <f>J66/I66*100</f>
        <v>91.39404700996178</v>
      </c>
      <c r="L66" s="26">
        <f>SUM(L54:L65)</f>
        <v>14133</v>
      </c>
      <c r="M66" s="26">
        <f>SUM(M54:M64)</f>
        <v>410.4</v>
      </c>
      <c r="N66" s="28">
        <f>M66/L66*100</f>
        <v>2.903842071746975</v>
      </c>
    </row>
    <row r="67" spans="1:14" ht="21.75" customHeight="1">
      <c r="A67" s="66" t="s">
        <v>19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25.5" customHeight="1">
      <c r="A68" s="29" t="s">
        <v>51</v>
      </c>
      <c r="B68" s="30" t="s">
        <v>2</v>
      </c>
      <c r="C68" s="8">
        <f aca="true" t="shared" si="14" ref="C68:D77">F68+I68+L68</f>
        <v>122</v>
      </c>
      <c r="D68" s="8">
        <f t="shared" si="14"/>
        <v>122</v>
      </c>
      <c r="E68" s="23">
        <f>D68/C68*100</f>
        <v>100</v>
      </c>
      <c r="F68" s="31">
        <v>122</v>
      </c>
      <c r="G68" s="31">
        <v>122</v>
      </c>
      <c r="H68" s="24">
        <f>G68/F68*100</f>
        <v>100</v>
      </c>
      <c r="I68" s="24"/>
      <c r="J68" s="24"/>
      <c r="K68" s="24"/>
      <c r="L68" s="24"/>
      <c r="M68" s="25"/>
      <c r="N68" s="25"/>
    </row>
    <row r="69" spans="1:14" ht="18.75" customHeight="1">
      <c r="A69" s="29" t="s">
        <v>52</v>
      </c>
      <c r="B69" s="30" t="s">
        <v>9</v>
      </c>
      <c r="C69" s="8">
        <f t="shared" si="14"/>
        <v>275</v>
      </c>
      <c r="D69" s="8">
        <f t="shared" si="14"/>
        <v>275</v>
      </c>
      <c r="E69" s="23">
        <f aca="true" t="shared" si="15" ref="E69:E78">D69/C69*100</f>
        <v>100</v>
      </c>
      <c r="F69" s="31">
        <v>275</v>
      </c>
      <c r="G69" s="31">
        <v>275</v>
      </c>
      <c r="H69" s="24">
        <f aca="true" t="shared" si="16" ref="H69:H77">G69/F69*100</f>
        <v>100</v>
      </c>
      <c r="I69" s="24"/>
      <c r="J69" s="24"/>
      <c r="K69" s="24"/>
      <c r="L69" s="24"/>
      <c r="M69" s="25"/>
      <c r="N69" s="25"/>
    </row>
    <row r="70" spans="1:14" ht="36.75" customHeight="1">
      <c r="A70" s="29" t="s">
        <v>39</v>
      </c>
      <c r="B70" s="30" t="s">
        <v>3</v>
      </c>
      <c r="C70" s="8">
        <f t="shared" si="14"/>
        <v>3849.6</v>
      </c>
      <c r="D70" s="8">
        <f t="shared" si="14"/>
        <v>3207</v>
      </c>
      <c r="E70" s="23">
        <f t="shared" si="15"/>
        <v>83.3073566084788</v>
      </c>
      <c r="F70" s="31">
        <v>3849.6</v>
      </c>
      <c r="G70" s="31">
        <v>3207</v>
      </c>
      <c r="H70" s="24">
        <f t="shared" si="16"/>
        <v>83.3073566084788</v>
      </c>
      <c r="I70" s="24"/>
      <c r="J70" s="24"/>
      <c r="K70" s="24"/>
      <c r="L70" s="24"/>
      <c r="M70" s="25"/>
      <c r="N70" s="25"/>
    </row>
    <row r="71" spans="1:14" ht="36.75" customHeight="1">
      <c r="A71" s="29" t="s">
        <v>60</v>
      </c>
      <c r="B71" s="30" t="s">
        <v>0</v>
      </c>
      <c r="C71" s="8">
        <f t="shared" si="14"/>
        <v>6756.6</v>
      </c>
      <c r="D71" s="8">
        <f>G71+J71</f>
        <v>6466.6</v>
      </c>
      <c r="E71" s="23">
        <f t="shared" si="15"/>
        <v>95.70790042328981</v>
      </c>
      <c r="F71" s="31">
        <v>6456.6</v>
      </c>
      <c r="G71" s="32">
        <v>6166.6</v>
      </c>
      <c r="H71" s="24">
        <f t="shared" si="16"/>
        <v>95.50847195118173</v>
      </c>
      <c r="I71" s="24">
        <v>300</v>
      </c>
      <c r="J71" s="24">
        <v>300</v>
      </c>
      <c r="K71" s="24">
        <f>J71/I71*100</f>
        <v>100</v>
      </c>
      <c r="L71" s="25"/>
      <c r="M71" s="25"/>
      <c r="N71" s="25"/>
    </row>
    <row r="72" spans="1:14" ht="17.25" customHeight="1">
      <c r="A72" s="29" t="s">
        <v>71</v>
      </c>
      <c r="B72" s="30" t="s">
        <v>5</v>
      </c>
      <c r="C72" s="8">
        <f t="shared" si="14"/>
        <v>21474.9</v>
      </c>
      <c r="D72" s="8">
        <f t="shared" si="14"/>
        <v>21129.4</v>
      </c>
      <c r="E72" s="23">
        <f t="shared" si="15"/>
        <v>98.39114501115256</v>
      </c>
      <c r="F72" s="31">
        <v>21474.9</v>
      </c>
      <c r="G72" s="31">
        <v>21129.4</v>
      </c>
      <c r="H72" s="24">
        <f t="shared" si="16"/>
        <v>98.39114501115256</v>
      </c>
      <c r="I72" s="24"/>
      <c r="J72" s="31"/>
      <c r="K72" s="31"/>
      <c r="L72" s="24"/>
      <c r="M72" s="25"/>
      <c r="N72" s="25"/>
    </row>
    <row r="73" spans="1:14" ht="36.75" customHeight="1">
      <c r="A73" s="29" t="s">
        <v>61</v>
      </c>
      <c r="B73" s="30" t="s">
        <v>6</v>
      </c>
      <c r="C73" s="8">
        <f t="shared" si="14"/>
        <v>2402.4</v>
      </c>
      <c r="D73" s="8">
        <f t="shared" si="14"/>
        <v>2402.4</v>
      </c>
      <c r="E73" s="23">
        <f t="shared" si="15"/>
        <v>100</v>
      </c>
      <c r="F73" s="31">
        <v>2402.4</v>
      </c>
      <c r="G73" s="31">
        <v>2402.4</v>
      </c>
      <c r="H73" s="24">
        <f t="shared" si="16"/>
        <v>100</v>
      </c>
      <c r="I73" s="24"/>
      <c r="J73" s="31"/>
      <c r="K73" s="31"/>
      <c r="L73" s="24"/>
      <c r="M73" s="25"/>
      <c r="N73" s="25"/>
    </row>
    <row r="74" spans="1:14" ht="23.25" customHeight="1">
      <c r="A74" s="29" t="s">
        <v>62</v>
      </c>
      <c r="B74" s="30" t="s">
        <v>7</v>
      </c>
      <c r="C74" s="8">
        <f t="shared" si="14"/>
        <v>10</v>
      </c>
      <c r="D74" s="8">
        <f t="shared" si="14"/>
        <v>10</v>
      </c>
      <c r="E74" s="23">
        <f t="shared" si="15"/>
        <v>100</v>
      </c>
      <c r="F74" s="31">
        <v>10</v>
      </c>
      <c r="G74" s="31">
        <v>10</v>
      </c>
      <c r="H74" s="24">
        <f t="shared" si="16"/>
        <v>100</v>
      </c>
      <c r="I74" s="24"/>
      <c r="J74" s="31"/>
      <c r="K74" s="31"/>
      <c r="L74" s="24"/>
      <c r="M74" s="25"/>
      <c r="N74" s="25"/>
    </row>
    <row r="75" spans="1:14" ht="31.5" customHeight="1">
      <c r="A75" s="29" t="s">
        <v>63</v>
      </c>
      <c r="B75" s="30" t="s">
        <v>27</v>
      </c>
      <c r="C75" s="8">
        <f t="shared" si="14"/>
        <v>32.2</v>
      </c>
      <c r="D75" s="8">
        <f t="shared" si="14"/>
        <v>32.1</v>
      </c>
      <c r="E75" s="23">
        <f t="shared" si="15"/>
        <v>99.6894409937888</v>
      </c>
      <c r="F75" s="31">
        <v>32.2</v>
      </c>
      <c r="G75" s="31">
        <v>32.1</v>
      </c>
      <c r="H75" s="24">
        <f t="shared" si="16"/>
        <v>99.6894409937888</v>
      </c>
      <c r="I75" s="24"/>
      <c r="J75" s="31"/>
      <c r="K75" s="31"/>
      <c r="L75" s="24"/>
      <c r="M75" s="25"/>
      <c r="N75" s="25"/>
    </row>
    <row r="76" spans="1:14" ht="22.5" customHeight="1">
      <c r="A76" s="29" t="s">
        <v>67</v>
      </c>
      <c r="B76" s="30" t="s">
        <v>8</v>
      </c>
      <c r="C76" s="8">
        <f t="shared" si="14"/>
        <v>164</v>
      </c>
      <c r="D76" s="8">
        <f t="shared" si="14"/>
        <v>141.7</v>
      </c>
      <c r="E76" s="23">
        <f t="shared" si="15"/>
        <v>86.40243902439023</v>
      </c>
      <c r="F76" s="31">
        <v>164</v>
      </c>
      <c r="G76" s="31">
        <v>141.7</v>
      </c>
      <c r="H76" s="24">
        <f t="shared" si="16"/>
        <v>86.40243902439023</v>
      </c>
      <c r="I76" s="24"/>
      <c r="J76" s="24"/>
      <c r="K76" s="24"/>
      <c r="L76" s="24"/>
      <c r="M76" s="25"/>
      <c r="N76" s="25"/>
    </row>
    <row r="77" spans="1:14" ht="16.5" customHeight="1">
      <c r="A77" s="29" t="s">
        <v>68</v>
      </c>
      <c r="B77" s="30" t="s">
        <v>16</v>
      </c>
      <c r="C77" s="8">
        <f t="shared" si="14"/>
        <v>496.2</v>
      </c>
      <c r="D77" s="8">
        <f t="shared" si="14"/>
        <v>456.5</v>
      </c>
      <c r="E77" s="23">
        <f t="shared" si="15"/>
        <v>91.99919387343813</v>
      </c>
      <c r="F77" s="31">
        <v>496.2</v>
      </c>
      <c r="G77" s="31">
        <v>456.5</v>
      </c>
      <c r="H77" s="24">
        <f t="shared" si="16"/>
        <v>91.99919387343813</v>
      </c>
      <c r="I77" s="24"/>
      <c r="J77" s="24"/>
      <c r="K77" s="24"/>
      <c r="L77" s="24"/>
      <c r="M77" s="25"/>
      <c r="N77" s="25"/>
    </row>
    <row r="78" spans="1:14" s="16" customFormat="1" ht="22.5" customHeight="1">
      <c r="A78" s="33"/>
      <c r="B78" s="34" t="s">
        <v>1</v>
      </c>
      <c r="C78" s="26">
        <f>SUM(C68:C77)</f>
        <v>35582.899999999994</v>
      </c>
      <c r="D78" s="26">
        <f>SUM(D68:D77)</f>
        <v>34242.7</v>
      </c>
      <c r="E78" s="27">
        <f t="shared" si="15"/>
        <v>96.233584109221</v>
      </c>
      <c r="F78" s="26">
        <f>SUM(F68:F77)</f>
        <v>35282.899999999994</v>
      </c>
      <c r="G78" s="26">
        <f>SUM(G68:G77)</f>
        <v>33942.7</v>
      </c>
      <c r="H78" s="26">
        <f>G78/F78*100</f>
        <v>96.20155939562792</v>
      </c>
      <c r="I78" s="26">
        <f>SUM(I68:I77)</f>
        <v>300</v>
      </c>
      <c r="J78" s="26">
        <f>SUM(J68:J77)</f>
        <v>300</v>
      </c>
      <c r="K78" s="26">
        <f>J78/I78*100</f>
        <v>100</v>
      </c>
      <c r="L78" s="26"/>
      <c r="M78" s="28"/>
      <c r="N78" s="28"/>
    </row>
    <row r="79" spans="1:14" ht="19.5" customHeight="1">
      <c r="A79" s="65" t="s">
        <v>20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22.5" customHeight="1">
      <c r="A80" s="17">
        <v>64</v>
      </c>
      <c r="B80" s="18" t="s">
        <v>2</v>
      </c>
      <c r="C80" s="8">
        <f>F80+I80+L80</f>
        <v>20</v>
      </c>
      <c r="D80" s="8">
        <f>G80+J80+M80</f>
        <v>20</v>
      </c>
      <c r="E80" s="23">
        <f>D80/C80*100</f>
        <v>100</v>
      </c>
      <c r="F80" s="31">
        <v>20</v>
      </c>
      <c r="G80" s="31">
        <v>20</v>
      </c>
      <c r="H80" s="24">
        <f>G80/F80*100</f>
        <v>100</v>
      </c>
      <c r="I80" s="24"/>
      <c r="J80" s="24"/>
      <c r="K80" s="24"/>
      <c r="L80" s="24"/>
      <c r="M80" s="25"/>
      <c r="N80" s="25"/>
    </row>
    <row r="81" spans="1:14" ht="18" customHeight="1">
      <c r="A81" s="17">
        <v>65</v>
      </c>
      <c r="B81" s="18" t="s">
        <v>9</v>
      </c>
      <c r="C81" s="8">
        <f>F81+I81+L81</f>
        <v>7</v>
      </c>
      <c r="D81" s="8">
        <f>G81+J81+M81</f>
        <v>0</v>
      </c>
      <c r="E81" s="23">
        <f>D81/C81*100</f>
        <v>0</v>
      </c>
      <c r="F81" s="31">
        <v>7</v>
      </c>
      <c r="G81" s="31">
        <v>0</v>
      </c>
      <c r="H81" s="24">
        <f aca="true" t="shared" si="17" ref="H81:H91">G81/F81*100</f>
        <v>0</v>
      </c>
      <c r="I81" s="24"/>
      <c r="J81" s="24"/>
      <c r="K81" s="24"/>
      <c r="L81" s="24"/>
      <c r="M81" s="25"/>
      <c r="N81" s="25"/>
    </row>
    <row r="82" spans="1:14" ht="30" customHeight="1">
      <c r="A82" s="17">
        <v>66</v>
      </c>
      <c r="B82" s="18" t="s">
        <v>3</v>
      </c>
      <c r="C82" s="8">
        <f aca="true" t="shared" si="18" ref="C82:D90">F82+I82+L82</f>
        <v>1810.5</v>
      </c>
      <c r="D82" s="8">
        <f t="shared" si="18"/>
        <v>1427.2</v>
      </c>
      <c r="E82" s="23">
        <f aca="true" t="shared" si="19" ref="E82:E92">D82/C82*100</f>
        <v>78.8290527478597</v>
      </c>
      <c r="F82" s="31">
        <v>1810.5</v>
      </c>
      <c r="G82" s="31">
        <v>1427.2</v>
      </c>
      <c r="H82" s="24">
        <f t="shared" si="17"/>
        <v>78.8290527478597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0</v>
      </c>
      <c r="C83" s="8">
        <f t="shared" si="18"/>
        <v>3914.1</v>
      </c>
      <c r="D83" s="8">
        <f t="shared" si="18"/>
        <v>3646.6</v>
      </c>
      <c r="E83" s="23">
        <f t="shared" si="19"/>
        <v>93.1657341406709</v>
      </c>
      <c r="F83" s="31">
        <v>1883</v>
      </c>
      <c r="G83" s="31">
        <v>1615.5</v>
      </c>
      <c r="H83" s="24">
        <f t="shared" si="17"/>
        <v>85.79394583112055</v>
      </c>
      <c r="I83" s="24">
        <v>2031.1</v>
      </c>
      <c r="J83" s="24">
        <v>2031.1</v>
      </c>
      <c r="K83" s="24">
        <f>J83/I83*100</f>
        <v>100</v>
      </c>
      <c r="L83" s="24"/>
      <c r="M83" s="25"/>
      <c r="N83" s="25"/>
    </row>
    <row r="84" spans="1:14" ht="30" customHeight="1">
      <c r="A84" s="17">
        <v>68</v>
      </c>
      <c r="B84" s="18" t="s">
        <v>59</v>
      </c>
      <c r="C84" s="8">
        <f t="shared" si="18"/>
        <v>10</v>
      </c>
      <c r="D84" s="8">
        <f t="shared" si="18"/>
        <v>1.7</v>
      </c>
      <c r="E84" s="23"/>
      <c r="F84" s="31">
        <v>10</v>
      </c>
      <c r="G84" s="31">
        <v>1.7</v>
      </c>
      <c r="H84" s="24">
        <f t="shared" si="17"/>
        <v>17</v>
      </c>
      <c r="I84" s="24"/>
      <c r="J84" s="24"/>
      <c r="K84" s="24"/>
      <c r="L84" s="24"/>
      <c r="M84" s="25"/>
      <c r="N84" s="25"/>
    </row>
    <row r="85" spans="1:14" ht="15.75" customHeight="1">
      <c r="A85" s="17">
        <v>69</v>
      </c>
      <c r="B85" s="18" t="s">
        <v>5</v>
      </c>
      <c r="C85" s="8">
        <f t="shared" si="18"/>
        <v>5751.4</v>
      </c>
      <c r="D85" s="8">
        <f t="shared" si="18"/>
        <v>5688.8</v>
      </c>
      <c r="E85" s="23">
        <f t="shared" si="19"/>
        <v>98.91156935702612</v>
      </c>
      <c r="F85" s="24">
        <v>5751.4</v>
      </c>
      <c r="G85" s="24">
        <v>5688.8</v>
      </c>
      <c r="H85" s="24">
        <f t="shared" si="17"/>
        <v>98.91156935702612</v>
      </c>
      <c r="I85" s="24"/>
      <c r="J85" s="24"/>
      <c r="K85" s="24"/>
      <c r="L85" s="24"/>
      <c r="M85" s="31"/>
      <c r="N85" s="24"/>
    </row>
    <row r="86" spans="1:14" ht="31.5" customHeight="1">
      <c r="A86" s="17">
        <v>70</v>
      </c>
      <c r="B86" s="18" t="s">
        <v>6</v>
      </c>
      <c r="C86" s="8">
        <f t="shared" si="18"/>
        <v>10</v>
      </c>
      <c r="D86" s="8">
        <f t="shared" si="18"/>
        <v>10</v>
      </c>
      <c r="E86" s="23">
        <f t="shared" si="19"/>
        <v>100</v>
      </c>
      <c r="F86" s="31">
        <v>10</v>
      </c>
      <c r="G86" s="31">
        <v>10</v>
      </c>
      <c r="H86" s="24">
        <f t="shared" si="17"/>
        <v>100</v>
      </c>
      <c r="I86" s="24"/>
      <c r="J86" s="24"/>
      <c r="K86" s="24"/>
      <c r="L86" s="24"/>
      <c r="M86" s="25"/>
      <c r="N86" s="25"/>
    </row>
    <row r="87" spans="1:14" ht="30.75" customHeight="1">
      <c r="A87" s="17">
        <v>71</v>
      </c>
      <c r="B87" s="18" t="s">
        <v>11</v>
      </c>
      <c r="C87" s="8">
        <f t="shared" si="18"/>
        <v>10</v>
      </c>
      <c r="D87" s="8">
        <f t="shared" si="18"/>
        <v>0</v>
      </c>
      <c r="E87" s="23"/>
      <c r="F87" s="31">
        <v>10</v>
      </c>
      <c r="G87" s="31">
        <v>0</v>
      </c>
      <c r="H87" s="24">
        <f t="shared" si="17"/>
        <v>0</v>
      </c>
      <c r="I87" s="24"/>
      <c r="J87" s="24"/>
      <c r="K87" s="24"/>
      <c r="L87" s="24"/>
      <c r="M87" s="25"/>
      <c r="N87" s="25"/>
    </row>
    <row r="88" spans="1:14" ht="17.25" customHeight="1">
      <c r="A88" s="17">
        <v>72</v>
      </c>
      <c r="B88" s="18" t="s">
        <v>10</v>
      </c>
      <c r="C88" s="8">
        <f t="shared" si="18"/>
        <v>40</v>
      </c>
      <c r="D88" s="8">
        <f t="shared" si="18"/>
        <v>28.4</v>
      </c>
      <c r="E88" s="23">
        <f t="shared" si="19"/>
        <v>71</v>
      </c>
      <c r="F88" s="31">
        <v>40</v>
      </c>
      <c r="G88" s="31">
        <v>28.4</v>
      </c>
      <c r="H88" s="24">
        <f t="shared" si="17"/>
        <v>71</v>
      </c>
      <c r="I88" s="24"/>
      <c r="J88" s="24"/>
      <c r="K88" s="24"/>
      <c r="L88" s="24"/>
      <c r="M88" s="25"/>
      <c r="N88" s="25"/>
    </row>
    <row r="89" spans="1:14" ht="15.75" customHeight="1">
      <c r="A89" s="17">
        <v>73</v>
      </c>
      <c r="B89" s="18" t="s">
        <v>8</v>
      </c>
      <c r="C89" s="8">
        <f t="shared" si="18"/>
        <v>95.6</v>
      </c>
      <c r="D89" s="8">
        <f t="shared" si="18"/>
        <v>83.1</v>
      </c>
      <c r="E89" s="23">
        <f t="shared" si="19"/>
        <v>86.92468619246861</v>
      </c>
      <c r="F89" s="31">
        <v>95.6</v>
      </c>
      <c r="G89" s="31">
        <v>83.1</v>
      </c>
      <c r="H89" s="24">
        <f t="shared" si="17"/>
        <v>86.92468619246861</v>
      </c>
      <c r="I89" s="24"/>
      <c r="J89" s="24"/>
      <c r="K89" s="24"/>
      <c r="L89" s="24"/>
      <c r="M89" s="25"/>
      <c r="N89" s="25"/>
    </row>
    <row r="90" spans="1:14" ht="17.25" customHeight="1">
      <c r="A90" s="17">
        <v>74</v>
      </c>
      <c r="B90" s="18" t="s">
        <v>16</v>
      </c>
      <c r="C90" s="8">
        <f t="shared" si="18"/>
        <v>480.1</v>
      </c>
      <c r="D90" s="8">
        <f t="shared" si="18"/>
        <v>475.3</v>
      </c>
      <c r="E90" s="23">
        <f t="shared" si="19"/>
        <v>99.0002082899396</v>
      </c>
      <c r="F90" s="31">
        <v>480.1</v>
      </c>
      <c r="G90" s="31">
        <v>475.3</v>
      </c>
      <c r="H90" s="24">
        <f t="shared" si="17"/>
        <v>99.0002082899396</v>
      </c>
      <c r="I90" s="24"/>
      <c r="J90" s="24"/>
      <c r="K90" s="24"/>
      <c r="L90" s="24"/>
      <c r="M90" s="25"/>
      <c r="N90" s="25"/>
    </row>
    <row r="91" spans="1:14" ht="29.25" customHeight="1">
      <c r="A91" s="17">
        <v>75</v>
      </c>
      <c r="B91" s="10" t="s">
        <v>56</v>
      </c>
      <c r="C91" s="8">
        <f>F91+I91+L91</f>
        <v>20</v>
      </c>
      <c r="D91" s="8">
        <f>G91+J91+M91</f>
        <v>20</v>
      </c>
      <c r="E91" s="23">
        <f t="shared" si="19"/>
        <v>100</v>
      </c>
      <c r="F91" s="31">
        <v>20</v>
      </c>
      <c r="G91" s="31">
        <v>20</v>
      </c>
      <c r="H91" s="24">
        <f t="shared" si="17"/>
        <v>100</v>
      </c>
      <c r="I91" s="31"/>
      <c r="J91" s="31"/>
      <c r="K91" s="31"/>
      <c r="L91" s="31"/>
      <c r="M91" s="32"/>
      <c r="N91" s="24"/>
    </row>
    <row r="92" spans="1:14" s="16" customFormat="1" ht="27.75" customHeight="1">
      <c r="A92" s="21"/>
      <c r="B92" s="22" t="s">
        <v>1</v>
      </c>
      <c r="C92" s="26">
        <f>SUM(C80:C91)</f>
        <v>12168.7</v>
      </c>
      <c r="D92" s="26">
        <f>SUM(D80:D91)</f>
        <v>11401.099999999999</v>
      </c>
      <c r="E92" s="27">
        <f t="shared" si="19"/>
        <v>93.69201311561628</v>
      </c>
      <c r="F92" s="26">
        <f>SUM(F80:F91)</f>
        <v>10137.6</v>
      </c>
      <c r="G92" s="26">
        <f>SUM(G80:G91)</f>
        <v>9370</v>
      </c>
      <c r="H92" s="26">
        <f>G92/F92*100</f>
        <v>92.42818813131312</v>
      </c>
      <c r="I92" s="26">
        <f>SUM(I82:I91)</f>
        <v>2031.1</v>
      </c>
      <c r="J92" s="26">
        <f>SUM(J82:J91)</f>
        <v>2031.1</v>
      </c>
      <c r="K92" s="26">
        <f>J92/I92*100</f>
        <v>100</v>
      </c>
      <c r="L92" s="26">
        <f>SUM(L82:L91)</f>
        <v>0</v>
      </c>
      <c r="M92" s="26">
        <f>SUM(M82:M91)</f>
        <v>0</v>
      </c>
      <c r="N92" s="28">
        <v>0</v>
      </c>
    </row>
    <row r="93" spans="1:14" ht="22.5" customHeight="1">
      <c r="A93" s="65" t="s">
        <v>21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21.75" customHeight="1">
      <c r="A94" s="17">
        <v>76</v>
      </c>
      <c r="B94" s="18" t="s">
        <v>2</v>
      </c>
      <c r="C94" s="8">
        <f aca="true" t="shared" si="20" ref="C94:D106">F94+I94+L94</f>
        <v>20</v>
      </c>
      <c r="D94" s="8">
        <f t="shared" si="20"/>
        <v>20</v>
      </c>
      <c r="E94" s="23">
        <f>D94/C94*100</f>
        <v>100</v>
      </c>
      <c r="F94" s="31">
        <v>20</v>
      </c>
      <c r="G94" s="31">
        <v>20</v>
      </c>
      <c r="H94" s="24">
        <f>G94/F94*100</f>
        <v>100</v>
      </c>
      <c r="I94" s="24"/>
      <c r="J94" s="24"/>
      <c r="K94" s="24"/>
      <c r="L94" s="24"/>
      <c r="M94" s="25"/>
      <c r="N94" s="25"/>
    </row>
    <row r="95" spans="1:14" ht="16.5" customHeight="1">
      <c r="A95" s="17">
        <v>77</v>
      </c>
      <c r="B95" s="18" t="s">
        <v>9</v>
      </c>
      <c r="C95" s="8">
        <f t="shared" si="20"/>
        <v>10</v>
      </c>
      <c r="D95" s="8">
        <f t="shared" si="20"/>
        <v>10</v>
      </c>
      <c r="E95" s="23">
        <f aca="true" t="shared" si="21" ref="E95:E106">D95/C95*100</f>
        <v>100</v>
      </c>
      <c r="F95" s="31">
        <v>10</v>
      </c>
      <c r="G95" s="31">
        <v>10</v>
      </c>
      <c r="H95" s="24">
        <f aca="true" t="shared" si="22" ref="H95:H106">G95/F95*100</f>
        <v>100</v>
      </c>
      <c r="I95" s="24"/>
      <c r="J95" s="24"/>
      <c r="K95" s="24"/>
      <c r="L95" s="24"/>
      <c r="M95" s="25"/>
      <c r="N95" s="25"/>
    </row>
    <row r="96" spans="1:14" ht="35.25" customHeight="1">
      <c r="A96" s="17">
        <v>78</v>
      </c>
      <c r="B96" s="18" t="s">
        <v>3</v>
      </c>
      <c r="C96" s="8">
        <f t="shared" si="20"/>
        <v>21629.3</v>
      </c>
      <c r="D96" s="8">
        <f t="shared" si="20"/>
        <v>21257</v>
      </c>
      <c r="E96" s="23">
        <f t="shared" si="21"/>
        <v>98.27872376822181</v>
      </c>
      <c r="F96" s="31">
        <v>3046.6</v>
      </c>
      <c r="G96" s="31">
        <v>2674.3</v>
      </c>
      <c r="H96" s="24">
        <f t="shared" si="22"/>
        <v>87.7798201273551</v>
      </c>
      <c r="I96" s="24">
        <v>18582.7</v>
      </c>
      <c r="J96" s="24">
        <v>18582.7</v>
      </c>
      <c r="K96" s="24">
        <f>J96/I96*100</f>
        <v>100</v>
      </c>
      <c r="L96" s="24"/>
      <c r="M96" s="25"/>
      <c r="N96" s="25"/>
    </row>
    <row r="97" spans="1:14" ht="36.75" customHeight="1">
      <c r="A97" s="17">
        <v>79</v>
      </c>
      <c r="B97" s="18" t="s">
        <v>0</v>
      </c>
      <c r="C97" s="8">
        <f t="shared" si="20"/>
        <v>4014.8</v>
      </c>
      <c r="D97" s="8">
        <f t="shared" si="20"/>
        <v>3124.9</v>
      </c>
      <c r="E97" s="23">
        <f t="shared" si="21"/>
        <v>77.83451230447345</v>
      </c>
      <c r="F97" s="31">
        <v>4014.8</v>
      </c>
      <c r="G97" s="32">
        <v>3124.9</v>
      </c>
      <c r="H97" s="24">
        <f t="shared" si="22"/>
        <v>77.83451230447345</v>
      </c>
      <c r="I97" s="24"/>
      <c r="J97" s="24"/>
      <c r="K97" s="24"/>
      <c r="L97" s="25"/>
      <c r="M97" s="25"/>
      <c r="N97" s="25"/>
    </row>
    <row r="98" spans="1:14" ht="20.25" customHeight="1">
      <c r="A98" s="17">
        <v>80</v>
      </c>
      <c r="B98" s="18" t="s">
        <v>4</v>
      </c>
      <c r="C98" s="8">
        <f t="shared" si="20"/>
        <v>31.5</v>
      </c>
      <c r="D98" s="8">
        <f t="shared" si="20"/>
        <v>31.5</v>
      </c>
      <c r="E98" s="23">
        <f t="shared" si="21"/>
        <v>100</v>
      </c>
      <c r="F98" s="31">
        <v>31.5</v>
      </c>
      <c r="G98" s="31">
        <v>31.5</v>
      </c>
      <c r="H98" s="24">
        <f t="shared" si="22"/>
        <v>100</v>
      </c>
      <c r="I98" s="24"/>
      <c r="J98" s="31"/>
      <c r="K98" s="24"/>
      <c r="L98" s="24"/>
      <c r="M98" s="25"/>
      <c r="N98" s="25"/>
    </row>
    <row r="99" spans="1:14" ht="18.75" customHeight="1">
      <c r="A99" s="17">
        <v>81</v>
      </c>
      <c r="B99" s="18" t="s">
        <v>5</v>
      </c>
      <c r="C99" s="8">
        <f t="shared" si="20"/>
        <v>17355.1</v>
      </c>
      <c r="D99" s="8">
        <f t="shared" si="20"/>
        <v>17040.5</v>
      </c>
      <c r="E99" s="23">
        <f t="shared" si="21"/>
        <v>98.18727636256779</v>
      </c>
      <c r="F99" s="24">
        <v>16370.1</v>
      </c>
      <c r="G99" s="24">
        <v>16055.5</v>
      </c>
      <c r="H99" s="24">
        <f t="shared" si="22"/>
        <v>98.0782035540406</v>
      </c>
      <c r="I99" s="24">
        <v>236.4</v>
      </c>
      <c r="J99" s="31">
        <v>236.4</v>
      </c>
      <c r="K99" s="24">
        <f>J99/I99*100</f>
        <v>100</v>
      </c>
      <c r="L99" s="24">
        <v>748.6</v>
      </c>
      <c r="M99" s="25">
        <v>748.6</v>
      </c>
      <c r="N99" s="25">
        <f>M99/L99*100</f>
        <v>100</v>
      </c>
    </row>
    <row r="100" spans="1:14" ht="36.75" customHeight="1">
      <c r="A100" s="17">
        <v>82</v>
      </c>
      <c r="B100" s="18" t="s">
        <v>6</v>
      </c>
      <c r="C100" s="8">
        <f t="shared" si="20"/>
        <v>35.2</v>
      </c>
      <c r="D100" s="8">
        <f t="shared" si="20"/>
        <v>35.2</v>
      </c>
      <c r="E100" s="23">
        <f t="shared" si="21"/>
        <v>100</v>
      </c>
      <c r="F100" s="31">
        <v>35.2</v>
      </c>
      <c r="G100" s="31">
        <v>35.2</v>
      </c>
      <c r="H100" s="24">
        <f t="shared" si="22"/>
        <v>100</v>
      </c>
      <c r="I100" s="24"/>
      <c r="J100" s="31"/>
      <c r="K100" s="24"/>
      <c r="L100" s="24"/>
      <c r="M100" s="25"/>
      <c r="N100" s="25"/>
    </row>
    <row r="101" spans="1:14" ht="17.25" customHeight="1">
      <c r="A101" s="17">
        <v>83</v>
      </c>
      <c r="B101" s="18" t="s">
        <v>7</v>
      </c>
      <c r="C101" s="8">
        <f t="shared" si="20"/>
        <v>10</v>
      </c>
      <c r="D101" s="8">
        <f t="shared" si="20"/>
        <v>10</v>
      </c>
      <c r="E101" s="23">
        <f t="shared" si="21"/>
        <v>100</v>
      </c>
      <c r="F101" s="31">
        <v>10</v>
      </c>
      <c r="G101" s="31">
        <v>10</v>
      </c>
      <c r="H101" s="24">
        <f t="shared" si="22"/>
        <v>100</v>
      </c>
      <c r="I101" s="24"/>
      <c r="J101" s="24"/>
      <c r="K101" s="24"/>
      <c r="L101" s="24"/>
      <c r="M101" s="25"/>
      <c r="N101" s="25"/>
    </row>
    <row r="102" spans="1:14" ht="18" customHeight="1">
      <c r="A102" s="17">
        <v>84</v>
      </c>
      <c r="B102" s="18" t="s">
        <v>10</v>
      </c>
      <c r="C102" s="8">
        <f>F102+I102+L102</f>
        <v>53.5</v>
      </c>
      <c r="D102" s="8">
        <f>G102+J102+M102</f>
        <v>53.5</v>
      </c>
      <c r="E102" s="23">
        <f t="shared" si="21"/>
        <v>100</v>
      </c>
      <c r="F102" s="31">
        <v>53.5</v>
      </c>
      <c r="G102" s="31">
        <v>53.5</v>
      </c>
      <c r="H102" s="24">
        <f t="shared" si="22"/>
        <v>100</v>
      </c>
      <c r="I102" s="24"/>
      <c r="J102" s="24"/>
      <c r="K102" s="24"/>
      <c r="L102" s="24"/>
      <c r="M102" s="25"/>
      <c r="N102" s="25"/>
    </row>
    <row r="103" spans="1:14" ht="33.75" customHeight="1">
      <c r="A103" s="17">
        <v>85</v>
      </c>
      <c r="B103" s="18" t="s">
        <v>53</v>
      </c>
      <c r="C103" s="8">
        <f t="shared" si="20"/>
        <v>5</v>
      </c>
      <c r="D103" s="8">
        <f t="shared" si="20"/>
        <v>5</v>
      </c>
      <c r="E103" s="23">
        <f t="shared" si="21"/>
        <v>100</v>
      </c>
      <c r="F103" s="31">
        <v>5</v>
      </c>
      <c r="G103" s="31">
        <v>5</v>
      </c>
      <c r="H103" s="24">
        <f t="shared" si="22"/>
        <v>100</v>
      </c>
      <c r="I103" s="24"/>
      <c r="J103" s="24"/>
      <c r="K103" s="24"/>
      <c r="L103" s="24"/>
      <c r="M103" s="25"/>
      <c r="N103" s="25"/>
    </row>
    <row r="104" spans="1:14" ht="15" customHeight="1">
      <c r="A104" s="17">
        <v>86</v>
      </c>
      <c r="B104" s="18" t="s">
        <v>8</v>
      </c>
      <c r="C104" s="8">
        <f t="shared" si="20"/>
        <v>100</v>
      </c>
      <c r="D104" s="8">
        <f t="shared" si="20"/>
        <v>97.3</v>
      </c>
      <c r="E104" s="23">
        <f t="shared" si="21"/>
        <v>97.3</v>
      </c>
      <c r="F104" s="31">
        <v>100</v>
      </c>
      <c r="G104" s="31">
        <v>97.3</v>
      </c>
      <c r="H104" s="24">
        <f t="shared" si="22"/>
        <v>97.3</v>
      </c>
      <c r="I104" s="24"/>
      <c r="J104" s="24"/>
      <c r="K104" s="24"/>
      <c r="L104" s="24"/>
      <c r="M104" s="25"/>
      <c r="N104" s="25"/>
    </row>
    <row r="105" spans="1:14" ht="19.5" customHeight="1">
      <c r="A105" s="17">
        <v>87</v>
      </c>
      <c r="B105" s="18" t="s">
        <v>16</v>
      </c>
      <c r="C105" s="8">
        <f t="shared" si="20"/>
        <v>743.9</v>
      </c>
      <c r="D105" s="8">
        <f t="shared" si="20"/>
        <v>622.2</v>
      </c>
      <c r="E105" s="23">
        <f t="shared" si="21"/>
        <v>83.64027423040731</v>
      </c>
      <c r="F105" s="31">
        <v>743.9</v>
      </c>
      <c r="G105" s="31">
        <v>622.2</v>
      </c>
      <c r="H105" s="24">
        <f t="shared" si="22"/>
        <v>83.64027423040731</v>
      </c>
      <c r="I105" s="24"/>
      <c r="J105" s="24"/>
      <c r="K105" s="24"/>
      <c r="L105" s="24"/>
      <c r="M105" s="25"/>
      <c r="N105" s="25"/>
    </row>
    <row r="106" spans="1:14" ht="32.25" customHeight="1">
      <c r="A106" s="17">
        <v>88</v>
      </c>
      <c r="B106" s="18" t="s">
        <v>56</v>
      </c>
      <c r="C106" s="8">
        <f t="shared" si="20"/>
        <v>31644.7</v>
      </c>
      <c r="D106" s="8">
        <f>G106+J106+M106</f>
        <v>31517.199999999997</v>
      </c>
      <c r="E106" s="23">
        <f t="shared" si="21"/>
        <v>99.59708892800373</v>
      </c>
      <c r="F106" s="31">
        <v>3977.6</v>
      </c>
      <c r="G106" s="31">
        <v>3850.2</v>
      </c>
      <c r="H106" s="24">
        <f t="shared" si="22"/>
        <v>96.79706355591311</v>
      </c>
      <c r="I106" s="24">
        <v>1106.7</v>
      </c>
      <c r="J106" s="24">
        <v>1106.7</v>
      </c>
      <c r="K106" s="24">
        <f>J106/I106*100</f>
        <v>100</v>
      </c>
      <c r="L106" s="24">
        <v>26560.4</v>
      </c>
      <c r="M106" s="25">
        <v>26560.3</v>
      </c>
      <c r="N106" s="25">
        <f>M106/L106*100</f>
        <v>99.99962349964608</v>
      </c>
    </row>
    <row r="107" spans="1:14" s="16" customFormat="1" ht="20.25" customHeight="1">
      <c r="A107" s="21"/>
      <c r="B107" s="22" t="s">
        <v>1</v>
      </c>
      <c r="C107" s="26">
        <f>SUM(C94:C106)</f>
        <v>75653</v>
      </c>
      <c r="D107" s="26">
        <f>SUM(D94:D106)</f>
        <v>73824.29999999999</v>
      </c>
      <c r="E107" s="27">
        <f>D107/C107*100</f>
        <v>97.58277926850224</v>
      </c>
      <c r="F107" s="26">
        <f>SUM(F94:F106)</f>
        <v>28418.2</v>
      </c>
      <c r="G107" s="26">
        <f>SUM(G94:G106)</f>
        <v>26589.600000000002</v>
      </c>
      <c r="H107" s="26">
        <f>G107/F107*100</f>
        <v>93.5653911929679</v>
      </c>
      <c r="I107" s="26">
        <f>SUM(I94:I106)</f>
        <v>19925.800000000003</v>
      </c>
      <c r="J107" s="26">
        <f>SUM(J94:J106)</f>
        <v>19925.800000000003</v>
      </c>
      <c r="K107" s="26">
        <f>J107/I107*100</f>
        <v>100</v>
      </c>
      <c r="L107" s="26">
        <f>SUM(L94:L106)</f>
        <v>27309</v>
      </c>
      <c r="M107" s="26">
        <f>SUM(M94:M106)</f>
        <v>27308.899999999998</v>
      </c>
      <c r="N107" s="28">
        <f>M107/L107*100</f>
        <v>99.99963382035226</v>
      </c>
    </row>
    <row r="108" spans="1:14" ht="18" customHeight="1">
      <c r="A108" s="65" t="s">
        <v>22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1:14" ht="15.75" customHeight="1">
      <c r="A109" s="17">
        <v>89</v>
      </c>
      <c r="B109" s="18" t="s">
        <v>2</v>
      </c>
      <c r="C109" s="8">
        <f aca="true" t="shared" si="23" ref="C109:D118">F109+I109+L109</f>
        <v>25</v>
      </c>
      <c r="D109" s="8">
        <f t="shared" si="23"/>
        <v>25</v>
      </c>
      <c r="E109" s="23">
        <f>D109/C109*100</f>
        <v>100</v>
      </c>
      <c r="F109" s="31">
        <v>25</v>
      </c>
      <c r="G109" s="31">
        <v>25</v>
      </c>
      <c r="H109" s="24">
        <f>G109/F109*100</f>
        <v>100</v>
      </c>
      <c r="I109" s="24"/>
      <c r="J109" s="24"/>
      <c r="K109" s="24"/>
      <c r="L109" s="24"/>
      <c r="M109" s="25"/>
      <c r="N109" s="25"/>
    </row>
    <row r="110" spans="1:14" ht="15" customHeight="1">
      <c r="A110" s="17">
        <v>90</v>
      </c>
      <c r="B110" s="18" t="s">
        <v>9</v>
      </c>
      <c r="C110" s="8">
        <f t="shared" si="23"/>
        <v>270</v>
      </c>
      <c r="D110" s="8">
        <f t="shared" si="23"/>
        <v>270</v>
      </c>
      <c r="E110" s="23">
        <f aca="true" t="shared" si="24" ref="E110:E121">D110/C110*100</f>
        <v>100</v>
      </c>
      <c r="F110" s="31">
        <v>270</v>
      </c>
      <c r="G110" s="31">
        <v>270</v>
      </c>
      <c r="H110" s="24">
        <f aca="true" t="shared" si="25" ref="H110:H120">G110/F110*100</f>
        <v>100</v>
      </c>
      <c r="I110" s="24"/>
      <c r="J110" s="24"/>
      <c r="K110" s="24"/>
      <c r="L110" s="24"/>
      <c r="M110" s="25"/>
      <c r="N110" s="25"/>
    </row>
    <row r="111" spans="1:14" ht="35.25" customHeight="1">
      <c r="A111" s="17">
        <v>91</v>
      </c>
      <c r="B111" s="18" t="s">
        <v>3</v>
      </c>
      <c r="C111" s="8">
        <f t="shared" si="23"/>
        <v>16800.7</v>
      </c>
      <c r="D111" s="8">
        <f t="shared" si="23"/>
        <v>12922.5</v>
      </c>
      <c r="E111" s="23">
        <f t="shared" si="24"/>
        <v>76.91643800555929</v>
      </c>
      <c r="F111" s="31">
        <v>2914.6</v>
      </c>
      <c r="G111" s="31">
        <v>2759.4</v>
      </c>
      <c r="H111" s="24">
        <f t="shared" si="25"/>
        <v>94.67508405956221</v>
      </c>
      <c r="I111" s="24">
        <v>13886.1</v>
      </c>
      <c r="J111" s="24">
        <v>10163.1</v>
      </c>
      <c r="K111" s="24">
        <f>J111/I111*100</f>
        <v>73.18901635448398</v>
      </c>
      <c r="L111" s="24"/>
      <c r="M111" s="25"/>
      <c r="N111" s="25"/>
    </row>
    <row r="112" spans="1:14" ht="36.75" customHeight="1">
      <c r="A112" s="17">
        <v>92</v>
      </c>
      <c r="B112" s="18" t="s">
        <v>0</v>
      </c>
      <c r="C112" s="8">
        <f t="shared" si="23"/>
        <v>3777.9</v>
      </c>
      <c r="D112" s="8">
        <f t="shared" si="23"/>
        <v>3309.1</v>
      </c>
      <c r="E112" s="23">
        <f t="shared" si="24"/>
        <v>87.5909897032743</v>
      </c>
      <c r="F112" s="31">
        <v>3565.4</v>
      </c>
      <c r="G112" s="32">
        <v>3096.6</v>
      </c>
      <c r="H112" s="24">
        <f t="shared" si="25"/>
        <v>86.85140517193022</v>
      </c>
      <c r="I112" s="24">
        <v>212.5</v>
      </c>
      <c r="J112" s="24">
        <v>212.5</v>
      </c>
      <c r="K112" s="24">
        <f>J112/I112*100</f>
        <v>100</v>
      </c>
      <c r="L112" s="25"/>
      <c r="M112" s="25"/>
      <c r="N112" s="25"/>
    </row>
    <row r="113" spans="1:14" ht="15">
      <c r="A113" s="17">
        <v>93</v>
      </c>
      <c r="B113" s="18" t="s">
        <v>4</v>
      </c>
      <c r="C113" s="8">
        <f t="shared" si="23"/>
        <v>10</v>
      </c>
      <c r="D113" s="8">
        <f t="shared" si="23"/>
        <v>5.8</v>
      </c>
      <c r="E113" s="23">
        <f t="shared" si="24"/>
        <v>57.99999999999999</v>
      </c>
      <c r="F113" s="31">
        <v>10</v>
      </c>
      <c r="G113" s="31">
        <v>5.8</v>
      </c>
      <c r="H113" s="24">
        <f t="shared" si="25"/>
        <v>57.99999999999999</v>
      </c>
      <c r="I113" s="24"/>
      <c r="J113" s="31"/>
      <c r="K113" s="24"/>
      <c r="L113" s="24"/>
      <c r="M113" s="25"/>
      <c r="N113" s="25"/>
    </row>
    <row r="114" spans="1:14" ht="15.75" customHeight="1">
      <c r="A114" s="17">
        <v>94</v>
      </c>
      <c r="B114" s="18" t="s">
        <v>5</v>
      </c>
      <c r="C114" s="8">
        <f t="shared" si="23"/>
        <v>11453.7</v>
      </c>
      <c r="D114" s="8">
        <f t="shared" si="23"/>
        <v>11122.7</v>
      </c>
      <c r="E114" s="23">
        <f t="shared" si="24"/>
        <v>97.11010415848153</v>
      </c>
      <c r="F114" s="24">
        <v>9576.1</v>
      </c>
      <c r="G114" s="24">
        <v>9245.1</v>
      </c>
      <c r="H114" s="24">
        <f t="shared" si="25"/>
        <v>96.54347803385512</v>
      </c>
      <c r="I114" s="24">
        <v>1854.2</v>
      </c>
      <c r="J114" s="31">
        <v>1854.2</v>
      </c>
      <c r="K114" s="24">
        <f>J114/I114*100</f>
        <v>100</v>
      </c>
      <c r="L114" s="24">
        <v>23.4</v>
      </c>
      <c r="M114" s="25">
        <v>23.4</v>
      </c>
      <c r="N114" s="24">
        <f>M114/L114*100</f>
        <v>100</v>
      </c>
    </row>
    <row r="115" spans="1:14" ht="29.25" customHeight="1">
      <c r="A115" s="17">
        <v>95</v>
      </c>
      <c r="B115" s="18" t="s">
        <v>6</v>
      </c>
      <c r="C115" s="8">
        <f t="shared" si="23"/>
        <v>10</v>
      </c>
      <c r="D115" s="8">
        <f t="shared" si="23"/>
        <v>10</v>
      </c>
      <c r="E115" s="23">
        <f t="shared" si="24"/>
        <v>100</v>
      </c>
      <c r="F115" s="31">
        <v>10</v>
      </c>
      <c r="G115" s="31">
        <v>10</v>
      </c>
      <c r="H115" s="24">
        <f t="shared" si="25"/>
        <v>100</v>
      </c>
      <c r="I115" s="24"/>
      <c r="J115" s="31"/>
      <c r="K115" s="24"/>
      <c r="L115" s="24"/>
      <c r="M115" s="25"/>
      <c r="N115" s="24"/>
    </row>
    <row r="116" spans="1:14" ht="20.25" customHeight="1">
      <c r="A116" s="17">
        <v>96</v>
      </c>
      <c r="B116" s="18" t="s">
        <v>7</v>
      </c>
      <c r="C116" s="8">
        <f t="shared" si="23"/>
        <v>30</v>
      </c>
      <c r="D116" s="8">
        <f t="shared" si="23"/>
        <v>26.6</v>
      </c>
      <c r="E116" s="23">
        <f t="shared" si="24"/>
        <v>88.66666666666667</v>
      </c>
      <c r="F116" s="31">
        <v>30</v>
      </c>
      <c r="G116" s="31">
        <v>26.6</v>
      </c>
      <c r="H116" s="24">
        <f t="shared" si="25"/>
        <v>88.66666666666667</v>
      </c>
      <c r="I116" s="24"/>
      <c r="J116" s="24"/>
      <c r="K116" s="24"/>
      <c r="L116" s="24"/>
      <c r="M116" s="25"/>
      <c r="N116" s="24"/>
    </row>
    <row r="117" spans="1:14" ht="21.75" customHeight="1">
      <c r="A117" s="17">
        <v>97</v>
      </c>
      <c r="B117" s="18" t="s">
        <v>10</v>
      </c>
      <c r="C117" s="8">
        <f t="shared" si="23"/>
        <v>50.2</v>
      </c>
      <c r="D117" s="8">
        <f t="shared" si="23"/>
        <v>50</v>
      </c>
      <c r="E117" s="23">
        <f t="shared" si="24"/>
        <v>99.601593625498</v>
      </c>
      <c r="F117" s="31">
        <v>50.2</v>
      </c>
      <c r="G117" s="31">
        <v>50</v>
      </c>
      <c r="H117" s="24">
        <f t="shared" si="25"/>
        <v>99.601593625498</v>
      </c>
      <c r="I117" s="24"/>
      <c r="J117" s="24"/>
      <c r="K117" s="24"/>
      <c r="L117" s="24"/>
      <c r="M117" s="25"/>
      <c r="N117" s="24"/>
    </row>
    <row r="118" spans="1:14" ht="19.5" customHeight="1">
      <c r="A118" s="17">
        <v>98</v>
      </c>
      <c r="B118" s="18" t="s">
        <v>8</v>
      </c>
      <c r="C118" s="8">
        <f t="shared" si="23"/>
        <v>100</v>
      </c>
      <c r="D118" s="8">
        <f t="shared" si="23"/>
        <v>99.4</v>
      </c>
      <c r="E118" s="23">
        <f t="shared" si="24"/>
        <v>99.4</v>
      </c>
      <c r="F118" s="31">
        <v>100</v>
      </c>
      <c r="G118" s="31">
        <v>99.4</v>
      </c>
      <c r="H118" s="24">
        <f t="shared" si="25"/>
        <v>99.4</v>
      </c>
      <c r="I118" s="24"/>
      <c r="J118" s="24"/>
      <c r="K118" s="24"/>
      <c r="L118" s="24"/>
      <c r="M118" s="25"/>
      <c r="N118" s="24"/>
    </row>
    <row r="119" spans="1:14" ht="18" customHeight="1">
      <c r="A119" s="17">
        <v>99</v>
      </c>
      <c r="B119" s="18" t="s">
        <v>16</v>
      </c>
      <c r="C119" s="8">
        <f>F119+I119+L119</f>
        <v>477.5</v>
      </c>
      <c r="D119" s="8">
        <f>G119+J119+M119</f>
        <v>473.7</v>
      </c>
      <c r="E119" s="23">
        <f>D119/C119*100</f>
        <v>99.20418848167539</v>
      </c>
      <c r="F119" s="31">
        <v>477.5</v>
      </c>
      <c r="G119" s="31">
        <v>473.7</v>
      </c>
      <c r="H119" s="24">
        <f t="shared" si="25"/>
        <v>99.20418848167539</v>
      </c>
      <c r="I119" s="24"/>
      <c r="J119" s="24"/>
      <c r="K119" s="24"/>
      <c r="L119" s="24"/>
      <c r="M119" s="25"/>
      <c r="N119" s="24"/>
    </row>
    <row r="120" spans="1:14" ht="33" customHeight="1">
      <c r="A120" s="17">
        <v>100</v>
      </c>
      <c r="B120" s="18" t="s">
        <v>56</v>
      </c>
      <c r="C120" s="8">
        <f>F120+I120+L120</f>
        <v>3626.7</v>
      </c>
      <c r="D120" s="8">
        <f>G120+J120+M120</f>
        <v>3626.4</v>
      </c>
      <c r="E120" s="23">
        <f>D120/C120*100</f>
        <v>99.99172801720573</v>
      </c>
      <c r="F120" s="31">
        <v>433</v>
      </c>
      <c r="G120" s="31">
        <v>432.8</v>
      </c>
      <c r="H120" s="24">
        <f t="shared" si="25"/>
        <v>99.95381062355658</v>
      </c>
      <c r="I120" s="24">
        <v>127.7</v>
      </c>
      <c r="J120" s="24">
        <v>127.7</v>
      </c>
      <c r="K120" s="24">
        <f>J120/I120*100</f>
        <v>100</v>
      </c>
      <c r="L120" s="24">
        <v>3066</v>
      </c>
      <c r="M120" s="25">
        <v>3065.9</v>
      </c>
      <c r="N120" s="24">
        <f>M120/L120*100</f>
        <v>99.99673842139596</v>
      </c>
    </row>
    <row r="121" spans="1:14" s="16" customFormat="1" ht="18.75" customHeight="1">
      <c r="A121" s="21"/>
      <c r="B121" s="22" t="s">
        <v>1</v>
      </c>
      <c r="C121" s="26">
        <f>SUM(C109:C120)</f>
        <v>36631.7</v>
      </c>
      <c r="D121" s="26">
        <f>SUM(D109:D120)</f>
        <v>31941.2</v>
      </c>
      <c r="E121" s="27">
        <f t="shared" si="24"/>
        <v>87.19551645159794</v>
      </c>
      <c r="F121" s="26">
        <f>SUM(F109:F120)</f>
        <v>17461.8</v>
      </c>
      <c r="G121" s="26">
        <f>SUM(G109:G120)</f>
        <v>16494.4</v>
      </c>
      <c r="H121" s="26">
        <f>G121/F121*100</f>
        <v>94.45990676791627</v>
      </c>
      <c r="I121" s="26">
        <f>SUM(I109:I120)</f>
        <v>16080.500000000002</v>
      </c>
      <c r="J121" s="26">
        <f>SUM(J109:J119)</f>
        <v>12229.800000000001</v>
      </c>
      <c r="K121" s="26">
        <f>J121/I121*100</f>
        <v>76.0536052983427</v>
      </c>
      <c r="L121" s="26">
        <f>SUM(L109:L120)</f>
        <v>3089.4</v>
      </c>
      <c r="M121" s="26">
        <v>0</v>
      </c>
      <c r="N121" s="26">
        <f>M121/L121*100</f>
        <v>0</v>
      </c>
    </row>
    <row r="122" spans="1:14" ht="20.25" customHeight="1">
      <c r="A122" s="65" t="s">
        <v>23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</row>
    <row r="123" spans="1:14" ht="23.25" customHeight="1">
      <c r="A123" s="17">
        <v>101</v>
      </c>
      <c r="B123" s="18" t="s">
        <v>2</v>
      </c>
      <c r="C123" s="8">
        <f aca="true" t="shared" si="26" ref="C123:D128">F123+I123+L123</f>
        <v>72</v>
      </c>
      <c r="D123" s="8">
        <f t="shared" si="26"/>
        <v>72</v>
      </c>
      <c r="E123" s="23">
        <f>D123/C123*100</f>
        <v>100</v>
      </c>
      <c r="F123" s="31">
        <v>72</v>
      </c>
      <c r="G123" s="31">
        <v>72</v>
      </c>
      <c r="H123" s="24">
        <f aca="true" t="shared" si="27" ref="H123:H129">G123/F123*100</f>
        <v>100</v>
      </c>
      <c r="I123" s="24"/>
      <c r="J123" s="24"/>
      <c r="K123" s="24"/>
      <c r="L123" s="24"/>
      <c r="M123" s="25"/>
      <c r="N123" s="25"/>
    </row>
    <row r="124" spans="1:14" ht="36" customHeight="1">
      <c r="A124" s="17">
        <v>102</v>
      </c>
      <c r="B124" s="18" t="s">
        <v>3</v>
      </c>
      <c r="C124" s="8">
        <f t="shared" si="26"/>
        <v>2962.2</v>
      </c>
      <c r="D124" s="8">
        <f t="shared" si="26"/>
        <v>2962.2</v>
      </c>
      <c r="E124" s="23">
        <f aca="true" t="shared" si="28" ref="E124:E129">D124/C124*100</f>
        <v>100</v>
      </c>
      <c r="F124" s="31">
        <v>2962.2</v>
      </c>
      <c r="G124" s="31">
        <v>2962.2</v>
      </c>
      <c r="H124" s="24">
        <f t="shared" si="27"/>
        <v>100</v>
      </c>
      <c r="I124" s="31"/>
      <c r="J124" s="31"/>
      <c r="K124" s="24"/>
      <c r="L124" s="24"/>
      <c r="M124" s="25"/>
      <c r="N124" s="25"/>
    </row>
    <row r="125" spans="1:14" ht="29.25" customHeight="1">
      <c r="A125" s="17">
        <v>103</v>
      </c>
      <c r="B125" s="18" t="s">
        <v>0</v>
      </c>
      <c r="C125" s="8">
        <f t="shared" si="26"/>
        <v>4096</v>
      </c>
      <c r="D125" s="8">
        <f t="shared" si="26"/>
        <v>4096</v>
      </c>
      <c r="E125" s="23">
        <f t="shared" si="28"/>
        <v>100</v>
      </c>
      <c r="F125" s="31">
        <v>4096</v>
      </c>
      <c r="G125" s="32">
        <v>4096</v>
      </c>
      <c r="H125" s="24">
        <f t="shared" si="27"/>
        <v>100</v>
      </c>
      <c r="I125" s="24"/>
      <c r="J125" s="24"/>
      <c r="K125" s="24"/>
      <c r="L125" s="25"/>
      <c r="M125" s="25"/>
      <c r="N125" s="25"/>
    </row>
    <row r="126" spans="1:14" ht="21" customHeight="1">
      <c r="A126" s="17">
        <v>104</v>
      </c>
      <c r="B126" s="18" t="s">
        <v>4</v>
      </c>
      <c r="C126" s="8">
        <f t="shared" si="26"/>
        <v>1.8</v>
      </c>
      <c r="D126" s="8">
        <f t="shared" si="26"/>
        <v>1.8</v>
      </c>
      <c r="E126" s="23">
        <f t="shared" si="28"/>
        <v>100</v>
      </c>
      <c r="F126" s="31">
        <v>1.8</v>
      </c>
      <c r="G126" s="31">
        <v>1.8</v>
      </c>
      <c r="H126" s="24">
        <f t="shared" si="27"/>
        <v>100</v>
      </c>
      <c r="I126" s="31"/>
      <c r="J126" s="31"/>
      <c r="K126" s="24"/>
      <c r="L126" s="24"/>
      <c r="M126" s="25"/>
      <c r="N126" s="25"/>
    </row>
    <row r="127" spans="1:14" ht="15" customHeight="1">
      <c r="A127" s="17">
        <v>105</v>
      </c>
      <c r="B127" s="18" t="s">
        <v>5</v>
      </c>
      <c r="C127" s="8">
        <f t="shared" si="26"/>
        <v>10585.3</v>
      </c>
      <c r="D127" s="8">
        <f t="shared" si="26"/>
        <v>10511</v>
      </c>
      <c r="E127" s="23">
        <f t="shared" si="28"/>
        <v>99.29808319084013</v>
      </c>
      <c r="F127" s="24">
        <v>10585.3</v>
      </c>
      <c r="G127" s="24">
        <v>10511</v>
      </c>
      <c r="H127" s="24">
        <f t="shared" si="27"/>
        <v>99.29808319084013</v>
      </c>
      <c r="I127" s="31"/>
      <c r="J127" s="31"/>
      <c r="K127" s="24"/>
      <c r="L127" s="24"/>
      <c r="M127" s="25"/>
      <c r="N127" s="25"/>
    </row>
    <row r="128" spans="1:14" ht="36.75" customHeight="1">
      <c r="A128" s="17">
        <v>106</v>
      </c>
      <c r="B128" s="18" t="s">
        <v>6</v>
      </c>
      <c r="C128" s="8">
        <f t="shared" si="26"/>
        <v>110</v>
      </c>
      <c r="D128" s="8">
        <f t="shared" si="26"/>
        <v>110</v>
      </c>
      <c r="E128" s="23">
        <f t="shared" si="28"/>
        <v>100</v>
      </c>
      <c r="F128" s="31">
        <v>110</v>
      </c>
      <c r="G128" s="31">
        <v>110</v>
      </c>
      <c r="H128" s="24">
        <f t="shared" si="27"/>
        <v>100</v>
      </c>
      <c r="I128" s="24"/>
      <c r="J128" s="24"/>
      <c r="K128" s="24"/>
      <c r="L128" s="24"/>
      <c r="M128" s="25"/>
      <c r="N128" s="25"/>
    </row>
    <row r="129" spans="1:14" s="16" customFormat="1" ht="18" customHeight="1">
      <c r="A129" s="21"/>
      <c r="B129" s="22" t="s">
        <v>1</v>
      </c>
      <c r="C129" s="26">
        <f>SUM(C123:C128)</f>
        <v>17827.3</v>
      </c>
      <c r="D129" s="26">
        <f>SUM(D123:D128)</f>
        <v>17753</v>
      </c>
      <c r="E129" s="27">
        <f t="shared" si="28"/>
        <v>99.58322348308494</v>
      </c>
      <c r="F129" s="26">
        <f>SUM(F123:F128)</f>
        <v>17827.3</v>
      </c>
      <c r="G129" s="26">
        <f>SUM(G123:G128)</f>
        <v>17753</v>
      </c>
      <c r="H129" s="26">
        <f t="shared" si="27"/>
        <v>99.58322348308494</v>
      </c>
      <c r="I129" s="26">
        <f>SUM(I123:I128)</f>
        <v>0</v>
      </c>
      <c r="J129" s="26">
        <f>SUM(J123:J128)</f>
        <v>0</v>
      </c>
      <c r="K129" s="26">
        <v>0</v>
      </c>
      <c r="L129" s="26">
        <f>SUM(L123:L128)</f>
        <v>0</v>
      </c>
      <c r="M129" s="26">
        <f>SUM(M123:M128)</f>
        <v>0</v>
      </c>
      <c r="N129" s="28"/>
    </row>
    <row r="130" spans="1:14" ht="22.5" customHeight="1">
      <c r="A130" s="65" t="s">
        <v>24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</row>
    <row r="131" spans="1:14" ht="23.25" customHeight="1">
      <c r="A131" s="17">
        <v>107</v>
      </c>
      <c r="B131" s="18" t="s">
        <v>2</v>
      </c>
      <c r="C131" s="8">
        <f aca="true" t="shared" si="29" ref="C131:D141">F131+I131+L131</f>
        <v>210</v>
      </c>
      <c r="D131" s="8">
        <f t="shared" si="29"/>
        <v>210</v>
      </c>
      <c r="E131" s="23">
        <f>D131/C131*100</f>
        <v>100</v>
      </c>
      <c r="F131" s="31">
        <v>210</v>
      </c>
      <c r="G131" s="31">
        <v>210</v>
      </c>
      <c r="H131" s="24">
        <f>G131/F131*100</f>
        <v>100</v>
      </c>
      <c r="I131" s="24"/>
      <c r="J131" s="24"/>
      <c r="K131" s="24"/>
      <c r="L131" s="24"/>
      <c r="M131" s="25"/>
      <c r="N131" s="25"/>
    </row>
    <row r="132" spans="1:14" ht="30" customHeight="1">
      <c r="A132" s="17">
        <v>108</v>
      </c>
      <c r="B132" s="18" t="s">
        <v>3</v>
      </c>
      <c r="C132" s="8">
        <f t="shared" si="29"/>
        <v>10888.9</v>
      </c>
      <c r="D132" s="8">
        <f t="shared" si="29"/>
        <v>9778.4</v>
      </c>
      <c r="E132" s="23">
        <f aca="true" t="shared" si="30" ref="E132:E143">D132/C132*100</f>
        <v>89.80154101883569</v>
      </c>
      <c r="F132" s="31">
        <v>10888.9</v>
      </c>
      <c r="G132" s="32">
        <v>9778.4</v>
      </c>
      <c r="H132" s="24">
        <f aca="true" t="shared" si="31" ref="H132:H142">G132/F132*100</f>
        <v>89.80154101883569</v>
      </c>
      <c r="I132" s="24"/>
      <c r="J132" s="24"/>
      <c r="K132" s="24"/>
      <c r="L132" s="25"/>
      <c r="M132" s="25"/>
      <c r="N132" s="25"/>
    </row>
    <row r="133" spans="1:14" ht="36.75" customHeight="1">
      <c r="A133" s="17">
        <v>109</v>
      </c>
      <c r="B133" s="18" t="s">
        <v>0</v>
      </c>
      <c r="C133" s="8">
        <f t="shared" si="29"/>
        <v>6936.5</v>
      </c>
      <c r="D133" s="8">
        <f t="shared" si="29"/>
        <v>6932.2</v>
      </c>
      <c r="E133" s="23">
        <f t="shared" si="30"/>
        <v>99.93800908239025</v>
      </c>
      <c r="F133" s="31">
        <v>4969.7</v>
      </c>
      <c r="G133" s="32">
        <v>4965.4</v>
      </c>
      <c r="H133" s="24">
        <f t="shared" si="31"/>
        <v>99.91347566251484</v>
      </c>
      <c r="I133" s="24">
        <v>1966.8</v>
      </c>
      <c r="J133" s="31">
        <v>1966.8</v>
      </c>
      <c r="K133" s="31">
        <f>J133/I133*100</f>
        <v>100</v>
      </c>
      <c r="L133" s="25"/>
      <c r="M133" s="25"/>
      <c r="N133" s="25"/>
    </row>
    <row r="134" spans="1:14" ht="21.75" customHeight="1">
      <c r="A134" s="17">
        <v>110</v>
      </c>
      <c r="B134" s="18" t="s">
        <v>4</v>
      </c>
      <c r="C134" s="8">
        <f t="shared" si="29"/>
        <v>25</v>
      </c>
      <c r="D134" s="8">
        <f t="shared" si="29"/>
        <v>25</v>
      </c>
      <c r="E134" s="23">
        <f t="shared" si="30"/>
        <v>100</v>
      </c>
      <c r="F134" s="31">
        <v>25</v>
      </c>
      <c r="G134" s="31">
        <v>25</v>
      </c>
      <c r="H134" s="24">
        <f t="shared" si="31"/>
        <v>100</v>
      </c>
      <c r="I134" s="24"/>
      <c r="J134" s="31"/>
      <c r="K134" s="31"/>
      <c r="L134" s="24"/>
      <c r="M134" s="25"/>
      <c r="N134" s="25"/>
    </row>
    <row r="135" spans="1:14" ht="24" customHeight="1">
      <c r="A135" s="17">
        <v>111</v>
      </c>
      <c r="B135" s="18" t="s">
        <v>5</v>
      </c>
      <c r="C135" s="8">
        <f t="shared" si="29"/>
        <v>17917.4</v>
      </c>
      <c r="D135" s="8">
        <f t="shared" si="29"/>
        <v>17897</v>
      </c>
      <c r="E135" s="23">
        <f t="shared" si="30"/>
        <v>99.8861441950283</v>
      </c>
      <c r="F135" s="24">
        <v>17885.4</v>
      </c>
      <c r="G135" s="24">
        <v>17865</v>
      </c>
      <c r="H135" s="24">
        <f t="shared" si="31"/>
        <v>99.88594048777215</v>
      </c>
      <c r="I135" s="24">
        <v>7.7</v>
      </c>
      <c r="J135" s="31">
        <v>7.7</v>
      </c>
      <c r="K135" s="31">
        <f>J135/I135*100</f>
        <v>100</v>
      </c>
      <c r="L135" s="24">
        <v>24.3</v>
      </c>
      <c r="M135" s="25">
        <v>24.3</v>
      </c>
      <c r="N135" s="24">
        <f>M135/L135*100</f>
        <v>100</v>
      </c>
    </row>
    <row r="136" spans="1:14" ht="30" customHeight="1">
      <c r="A136" s="17">
        <v>112</v>
      </c>
      <c r="B136" s="18" t="s">
        <v>6</v>
      </c>
      <c r="C136" s="8">
        <f t="shared" si="29"/>
        <v>159.4</v>
      </c>
      <c r="D136" s="8">
        <f t="shared" si="29"/>
        <v>159.4</v>
      </c>
      <c r="E136" s="23">
        <f t="shared" si="30"/>
        <v>100</v>
      </c>
      <c r="F136" s="31">
        <v>159.4</v>
      </c>
      <c r="G136" s="31">
        <v>159.4</v>
      </c>
      <c r="H136" s="24">
        <f t="shared" si="31"/>
        <v>100</v>
      </c>
      <c r="I136" s="24"/>
      <c r="J136" s="31"/>
      <c r="K136" s="31"/>
      <c r="L136" s="24"/>
      <c r="M136" s="25"/>
      <c r="N136" s="24"/>
    </row>
    <row r="137" spans="1:14" ht="30" customHeight="1">
      <c r="A137" s="17">
        <v>113</v>
      </c>
      <c r="B137" s="18" t="s">
        <v>11</v>
      </c>
      <c r="C137" s="8">
        <f t="shared" si="29"/>
        <v>7</v>
      </c>
      <c r="D137" s="8">
        <f t="shared" si="29"/>
        <v>7</v>
      </c>
      <c r="E137" s="23">
        <f t="shared" si="30"/>
        <v>100</v>
      </c>
      <c r="F137" s="31">
        <v>7</v>
      </c>
      <c r="G137" s="31">
        <v>7</v>
      </c>
      <c r="H137" s="24">
        <f t="shared" si="31"/>
        <v>100</v>
      </c>
      <c r="I137" s="24"/>
      <c r="J137" s="31"/>
      <c r="K137" s="31"/>
      <c r="L137" s="24"/>
      <c r="M137" s="25"/>
      <c r="N137" s="24"/>
    </row>
    <row r="138" spans="1:14" s="20" customFormat="1" ht="17.25" customHeight="1">
      <c r="A138" s="17">
        <v>114</v>
      </c>
      <c r="B138" s="18" t="s">
        <v>10</v>
      </c>
      <c r="C138" s="8">
        <f t="shared" si="29"/>
        <v>19</v>
      </c>
      <c r="D138" s="8">
        <f t="shared" si="29"/>
        <v>19</v>
      </c>
      <c r="E138" s="23">
        <f t="shared" si="30"/>
        <v>100</v>
      </c>
      <c r="F138" s="31">
        <v>19</v>
      </c>
      <c r="G138" s="31">
        <v>19</v>
      </c>
      <c r="H138" s="24">
        <f t="shared" si="31"/>
        <v>100</v>
      </c>
      <c r="I138" s="24"/>
      <c r="J138" s="24"/>
      <c r="K138" s="31"/>
      <c r="L138" s="24"/>
      <c r="M138" s="25"/>
      <c r="N138" s="24"/>
    </row>
    <row r="139" spans="1:14" s="20" customFormat="1" ht="22.5" customHeight="1">
      <c r="A139" s="17">
        <v>115</v>
      </c>
      <c r="B139" s="18" t="s">
        <v>15</v>
      </c>
      <c r="C139" s="8">
        <f t="shared" si="29"/>
        <v>10</v>
      </c>
      <c r="D139" s="8">
        <f t="shared" si="29"/>
        <v>10</v>
      </c>
      <c r="E139" s="23">
        <f t="shared" si="30"/>
        <v>100</v>
      </c>
      <c r="F139" s="31">
        <v>10</v>
      </c>
      <c r="G139" s="31">
        <v>10</v>
      </c>
      <c r="H139" s="24">
        <f t="shared" si="31"/>
        <v>100</v>
      </c>
      <c r="I139" s="24"/>
      <c r="J139" s="24"/>
      <c r="K139" s="31"/>
      <c r="L139" s="24"/>
      <c r="M139" s="25"/>
      <c r="N139" s="24"/>
    </row>
    <row r="140" spans="1:14" ht="30">
      <c r="A140" s="17">
        <v>116</v>
      </c>
      <c r="B140" s="18" t="s">
        <v>8</v>
      </c>
      <c r="C140" s="8">
        <f t="shared" si="29"/>
        <v>67.4</v>
      </c>
      <c r="D140" s="8">
        <f t="shared" si="29"/>
        <v>67.4</v>
      </c>
      <c r="E140" s="23">
        <f t="shared" si="30"/>
        <v>100</v>
      </c>
      <c r="F140" s="31">
        <v>67.4</v>
      </c>
      <c r="G140" s="31">
        <v>67.4</v>
      </c>
      <c r="H140" s="24">
        <f t="shared" si="31"/>
        <v>100</v>
      </c>
      <c r="I140" s="24"/>
      <c r="J140" s="24"/>
      <c r="K140" s="31"/>
      <c r="L140" s="24"/>
      <c r="M140" s="25"/>
      <c r="N140" s="24"/>
    </row>
    <row r="141" spans="1:14" s="20" customFormat="1" ht="15">
      <c r="A141" s="17">
        <v>117</v>
      </c>
      <c r="B141" s="18" t="s">
        <v>16</v>
      </c>
      <c r="C141" s="8">
        <f t="shared" si="29"/>
        <v>595.5</v>
      </c>
      <c r="D141" s="8">
        <f t="shared" si="29"/>
        <v>581.3</v>
      </c>
      <c r="E141" s="23">
        <f t="shared" si="30"/>
        <v>97.61544920235096</v>
      </c>
      <c r="F141" s="31">
        <v>595.5</v>
      </c>
      <c r="G141" s="31">
        <v>581.3</v>
      </c>
      <c r="H141" s="24">
        <f t="shared" si="31"/>
        <v>97.61544920235096</v>
      </c>
      <c r="I141" s="24"/>
      <c r="J141" s="24"/>
      <c r="K141" s="31"/>
      <c r="L141" s="24"/>
      <c r="M141" s="25"/>
      <c r="N141" s="24"/>
    </row>
    <row r="142" spans="1:14" s="20" customFormat="1" ht="30">
      <c r="A142" s="17">
        <v>118</v>
      </c>
      <c r="B142" s="18" t="s">
        <v>56</v>
      </c>
      <c r="C142" s="8">
        <f>F142+I142+L142</f>
        <v>24638.8</v>
      </c>
      <c r="D142" s="8">
        <f>G142+J142+M142</f>
        <v>24636.7</v>
      </c>
      <c r="E142" s="23">
        <f>D142/C142*100</f>
        <v>99.99147685763917</v>
      </c>
      <c r="F142" s="31">
        <v>3841.1</v>
      </c>
      <c r="G142" s="31">
        <v>3839.1</v>
      </c>
      <c r="H142" s="24">
        <f t="shared" si="31"/>
        <v>99.94793158209887</v>
      </c>
      <c r="I142" s="24">
        <v>831.9</v>
      </c>
      <c r="J142" s="24">
        <v>831.9</v>
      </c>
      <c r="K142" s="31">
        <f>J142/I142*100</f>
        <v>100</v>
      </c>
      <c r="L142" s="24">
        <v>19965.8</v>
      </c>
      <c r="M142" s="25">
        <v>19965.7</v>
      </c>
      <c r="N142" s="24">
        <f>M142/L142*100</f>
        <v>99.99949914353546</v>
      </c>
    </row>
    <row r="143" spans="1:14" s="16" customFormat="1" ht="21.75" customHeight="1">
      <c r="A143" s="21"/>
      <c r="B143" s="22" t="s">
        <v>1</v>
      </c>
      <c r="C143" s="26">
        <f>SUM(C131:C142)</f>
        <v>61474.90000000001</v>
      </c>
      <c r="D143" s="26">
        <f>SUM(D131:D142)</f>
        <v>60323.40000000001</v>
      </c>
      <c r="E143" s="27">
        <f t="shared" si="30"/>
        <v>98.12687779890655</v>
      </c>
      <c r="F143" s="26">
        <f>SUM(F131:F142)</f>
        <v>38678.4</v>
      </c>
      <c r="G143" s="26">
        <f>SUM(G131:G142)</f>
        <v>37527.00000000001</v>
      </c>
      <c r="H143" s="26">
        <f>G143/F143*100</f>
        <v>97.02314470091837</v>
      </c>
      <c r="I143" s="26">
        <f>SUM(I131:I142)</f>
        <v>2806.4</v>
      </c>
      <c r="J143" s="26">
        <f>SUM(J131:J141)</f>
        <v>1974.5</v>
      </c>
      <c r="K143" s="26">
        <f>J143/I143*100</f>
        <v>70.35704104903078</v>
      </c>
      <c r="L143" s="26">
        <f>SUM(L131:L142)</f>
        <v>19990.1</v>
      </c>
      <c r="M143" s="26">
        <f>SUM(M131:M142)</f>
        <v>19990</v>
      </c>
      <c r="N143" s="26">
        <f>M143/L143*100</f>
        <v>99.99949975237743</v>
      </c>
    </row>
    <row r="144" spans="2:12" ht="12.75" customHeight="1">
      <c r="B144" s="35"/>
      <c r="C144" s="36"/>
      <c r="D144" s="36"/>
      <c r="E144" s="36"/>
      <c r="F144" s="35"/>
      <c r="G144" s="35"/>
      <c r="H144" s="35"/>
      <c r="I144" s="35"/>
      <c r="J144" s="35"/>
      <c r="K144" s="35"/>
      <c r="L144" s="35"/>
    </row>
    <row r="146" spans="3:14" ht="15">
      <c r="C146" s="38">
        <f>C24+C37+C52+C66+C78+C92+C107+C121+C129+C143</f>
        <v>2127051.3</v>
      </c>
      <c r="D146" s="38">
        <f>D24+D37+D52+D66+D78+D92+D107+D121+D129+D143</f>
        <v>2068201.7</v>
      </c>
      <c r="E146" s="38">
        <f>SUM(D146/C146*100)</f>
        <v>97.23327782456398</v>
      </c>
      <c r="F146" s="38">
        <f>F24+F37+F52+F66+F78+F92+F107+F121+F129+F143</f>
        <v>961252.5000000001</v>
      </c>
      <c r="G146" s="38">
        <f>G24+G37+G52+G66+G78+G92+G107+G121+G129+G143</f>
        <v>916219.3999999998</v>
      </c>
      <c r="H146" s="38">
        <f>SUM(G146/F146*100)</f>
        <v>95.31516432987168</v>
      </c>
      <c r="I146" s="38">
        <f>I24+I37+I52+I66+I78+I92+I107+I121+I129+I143</f>
        <v>1089158</v>
      </c>
      <c r="J146" s="38">
        <f>J24+J37+J52+J66+J78+J92+J107+J121+J129+J143</f>
        <v>1073810.5</v>
      </c>
      <c r="K146" s="38">
        <f>SUM(J146/I146*100)</f>
        <v>98.5908839672481</v>
      </c>
      <c r="L146" s="38">
        <f>L24+L37+L52+L66+L78+L92+L107+L121+L129+L143</f>
        <v>76640.79999999999</v>
      </c>
      <c r="M146" s="38">
        <f>M24+M37+M52+M66+M78+M92+M107+M121+M129+M143</f>
        <v>59828.49999999999</v>
      </c>
      <c r="N146" s="38">
        <f>SUM(M146/L146*100)</f>
        <v>78.06351186313294</v>
      </c>
    </row>
    <row r="147" spans="3:14" ht="15">
      <c r="C147" s="38">
        <f>C37+C52+C66+C78+C92+C107+C121+C129+C143</f>
        <v>548813.6</v>
      </c>
      <c r="D147" s="38">
        <f>D37+D52+D66+D78+D92+D107+D121+D129+D143</f>
        <v>517271.8</v>
      </c>
      <c r="E147" s="38">
        <f>SUM(D147/C147*100)</f>
        <v>94.25272988861792</v>
      </c>
      <c r="F147" s="38">
        <f>F37+F52+F66+F78+F92+F107+F121+F129+F143</f>
        <v>365396.5</v>
      </c>
      <c r="G147" s="38">
        <f>G37+G52+G66+G78+G92+G107+G121+G129+G143</f>
        <v>341567.8</v>
      </c>
      <c r="H147" s="38">
        <f>SUM(G147/F147*100)</f>
        <v>93.4786731673675</v>
      </c>
      <c r="I147" s="38">
        <f>I37+I52+I66+I78+I92+I107+I121+I129+I143</f>
        <v>118466.2</v>
      </c>
      <c r="J147" s="38">
        <f>J37+J52+J66+J78+J92+J107+J121+J129+J143</f>
        <v>109222.1</v>
      </c>
      <c r="K147" s="38">
        <f>SUM(J147/I147*100)</f>
        <v>92.19684602021505</v>
      </c>
      <c r="L147" s="38">
        <f>L37+L52+L66+L78+L92+L107+L121+L129+L143</f>
        <v>64950.9</v>
      </c>
      <c r="M147" s="38">
        <f>M37+M52+M66+M78+M92+M107+M121+M129+M143</f>
        <v>48138.6</v>
      </c>
      <c r="N147" s="38">
        <f>SUM(M147/L147*100)</f>
        <v>74.11537022581672</v>
      </c>
    </row>
  </sheetData>
  <sheetProtection/>
  <mergeCells count="18">
    <mergeCell ref="A93:N93"/>
    <mergeCell ref="A108:N108"/>
    <mergeCell ref="A122:N122"/>
    <mergeCell ref="A130:N130"/>
    <mergeCell ref="A6:N6"/>
    <mergeCell ref="A25:N25"/>
    <mergeCell ref="A38:N38"/>
    <mergeCell ref="A53:N53"/>
    <mergeCell ref="A67:N67"/>
    <mergeCell ref="A79:N79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7" max="255" man="1"/>
    <brk id="66" max="255" man="1"/>
    <brk id="92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2" max="2" width="58.00390625" style="0" customWidth="1"/>
    <col min="3" max="3" width="9.125" style="70" customWidth="1"/>
    <col min="4" max="4" width="11.375" style="70" customWidth="1"/>
    <col min="5" max="5" width="9.125" style="70" customWidth="1"/>
    <col min="6" max="6" width="11.625" style="70" customWidth="1"/>
    <col min="7" max="7" width="9.125" style="70" customWidth="1"/>
  </cols>
  <sheetData>
    <row r="2" spans="1:7" ht="51">
      <c r="A2" s="67" t="s">
        <v>72</v>
      </c>
      <c r="B2" s="67" t="s">
        <v>12</v>
      </c>
      <c r="C2" s="68" t="s">
        <v>73</v>
      </c>
      <c r="D2" s="68" t="s">
        <v>74</v>
      </c>
      <c r="E2" s="68" t="s">
        <v>75</v>
      </c>
      <c r="F2" s="69" t="s">
        <v>76</v>
      </c>
      <c r="G2" s="69" t="s">
        <v>77</v>
      </c>
    </row>
    <row r="3" spans="1:7" ht="15">
      <c r="A3" s="67">
        <v>1</v>
      </c>
      <c r="B3" s="18" t="s">
        <v>78</v>
      </c>
      <c r="C3" s="71">
        <v>2</v>
      </c>
      <c r="D3" s="68">
        <v>2.5</v>
      </c>
      <c r="E3" s="68">
        <v>2.5</v>
      </c>
      <c r="F3" s="68">
        <f>E3/C3*100</f>
        <v>125</v>
      </c>
      <c r="G3" s="68">
        <f>E3/D3*100</f>
        <v>100</v>
      </c>
    </row>
    <row r="4" spans="1:7" ht="15">
      <c r="A4" s="67">
        <v>2</v>
      </c>
      <c r="B4" s="18" t="s">
        <v>79</v>
      </c>
      <c r="C4" s="71">
        <v>0.1</v>
      </c>
      <c r="D4" s="68">
        <v>0.6</v>
      </c>
      <c r="E4" s="68">
        <v>0.6</v>
      </c>
      <c r="F4" s="68">
        <f aca="true" t="shared" si="0" ref="F4:F17">E4/C4*100</f>
        <v>599.9999999999999</v>
      </c>
      <c r="G4" s="68">
        <f aca="true" t="shared" si="1" ref="G4:G17">E4/D4*100</f>
        <v>100</v>
      </c>
    </row>
    <row r="5" spans="1:7" ht="30">
      <c r="A5" s="67">
        <v>3</v>
      </c>
      <c r="B5" s="18" t="s">
        <v>80</v>
      </c>
      <c r="C5" s="71">
        <v>66.19</v>
      </c>
      <c r="D5" s="68">
        <v>130.8</v>
      </c>
      <c r="E5" s="68">
        <v>116.2</v>
      </c>
      <c r="F5" s="68">
        <f t="shared" si="0"/>
        <v>175.55521982172536</v>
      </c>
      <c r="G5" s="68">
        <f t="shared" si="1"/>
        <v>88.83792048929664</v>
      </c>
    </row>
    <row r="6" spans="1:7" ht="15">
      <c r="A6" s="67">
        <v>4</v>
      </c>
      <c r="B6" s="18" t="s">
        <v>81</v>
      </c>
      <c r="C6" s="71">
        <v>117.38</v>
      </c>
      <c r="D6" s="68">
        <v>136.9</v>
      </c>
      <c r="E6" s="68">
        <v>126.1</v>
      </c>
      <c r="F6" s="68">
        <f t="shared" si="0"/>
        <v>107.42886352019083</v>
      </c>
      <c r="G6" s="68">
        <f t="shared" si="1"/>
        <v>92.11102994886778</v>
      </c>
    </row>
    <row r="7" spans="1:7" ht="15">
      <c r="A7" s="67">
        <v>5</v>
      </c>
      <c r="B7" s="18" t="s">
        <v>82</v>
      </c>
      <c r="C7" s="71">
        <v>3.6</v>
      </c>
      <c r="D7" s="68">
        <v>8.9</v>
      </c>
      <c r="E7" s="68">
        <v>8.8</v>
      </c>
      <c r="F7" s="68">
        <f t="shared" si="0"/>
        <v>244.44444444444446</v>
      </c>
      <c r="G7" s="68">
        <f t="shared" si="1"/>
        <v>98.87640449438203</v>
      </c>
    </row>
    <row r="8" spans="1:7" ht="15">
      <c r="A8" s="67">
        <v>6</v>
      </c>
      <c r="B8" s="18" t="s">
        <v>83</v>
      </c>
      <c r="C8" s="71">
        <v>185.3</v>
      </c>
      <c r="D8" s="68">
        <v>176.5</v>
      </c>
      <c r="E8" s="68">
        <v>174</v>
      </c>
      <c r="F8" s="68">
        <f t="shared" si="0"/>
        <v>93.90178089584457</v>
      </c>
      <c r="G8" s="68">
        <f t="shared" si="1"/>
        <v>98.58356940509914</v>
      </c>
    </row>
    <row r="9" spans="1:7" ht="15">
      <c r="A9" s="67">
        <v>7</v>
      </c>
      <c r="B9" s="18" t="s">
        <v>84</v>
      </c>
      <c r="C9" s="71">
        <v>7.9</v>
      </c>
      <c r="D9" s="68">
        <v>3.2</v>
      </c>
      <c r="E9" s="68">
        <v>2.9</v>
      </c>
      <c r="F9" s="68">
        <f t="shared" si="0"/>
        <v>36.70886075949367</v>
      </c>
      <c r="G9" s="68">
        <f t="shared" si="1"/>
        <v>90.62499999999999</v>
      </c>
    </row>
    <row r="10" spans="1:7" ht="15">
      <c r="A10" s="67">
        <v>8</v>
      </c>
      <c r="B10" s="18" t="s">
        <v>85</v>
      </c>
      <c r="C10" s="71">
        <v>0.08</v>
      </c>
      <c r="D10" s="68">
        <v>0.5</v>
      </c>
      <c r="E10" s="68">
        <v>0.5</v>
      </c>
      <c r="F10" s="68">
        <f t="shared" si="0"/>
        <v>625</v>
      </c>
      <c r="G10" s="68">
        <f t="shared" si="1"/>
        <v>100</v>
      </c>
    </row>
    <row r="11" spans="1:7" ht="15">
      <c r="A11" s="67">
        <v>9</v>
      </c>
      <c r="B11" s="18" t="s">
        <v>86</v>
      </c>
      <c r="C11" s="71">
        <v>0.2</v>
      </c>
      <c r="D11" s="68">
        <v>0.2</v>
      </c>
      <c r="E11" s="68">
        <v>0.2</v>
      </c>
      <c r="F11" s="68">
        <f t="shared" si="0"/>
        <v>100</v>
      </c>
      <c r="G11" s="68">
        <f t="shared" si="1"/>
        <v>100</v>
      </c>
    </row>
    <row r="12" spans="1:7" ht="15">
      <c r="A12" s="67">
        <v>10</v>
      </c>
      <c r="B12" s="18" t="s">
        <v>87</v>
      </c>
      <c r="C12" s="71">
        <v>1</v>
      </c>
      <c r="D12" s="68">
        <v>2.4</v>
      </c>
      <c r="E12" s="68">
        <v>2.4</v>
      </c>
      <c r="F12" s="68">
        <f t="shared" si="0"/>
        <v>240</v>
      </c>
      <c r="G12" s="68">
        <f t="shared" si="1"/>
        <v>100</v>
      </c>
    </row>
    <row r="13" spans="1:7" ht="15">
      <c r="A13" s="67">
        <v>11</v>
      </c>
      <c r="B13" s="18" t="s">
        <v>88</v>
      </c>
      <c r="C13" s="71">
        <v>2.2</v>
      </c>
      <c r="D13" s="68">
        <v>1.7</v>
      </c>
      <c r="E13" s="68">
        <v>1.6</v>
      </c>
      <c r="F13" s="68">
        <f t="shared" si="0"/>
        <v>72.72727272727273</v>
      </c>
      <c r="G13" s="68">
        <f t="shared" si="1"/>
        <v>94.11764705882354</v>
      </c>
    </row>
    <row r="14" spans="1:7" ht="15">
      <c r="A14" s="67">
        <v>12</v>
      </c>
      <c r="B14" s="18" t="s">
        <v>89</v>
      </c>
      <c r="C14" s="71">
        <v>4.3</v>
      </c>
      <c r="D14" s="68">
        <v>4.3</v>
      </c>
      <c r="E14" s="68">
        <v>4.1</v>
      </c>
      <c r="F14" s="68">
        <f t="shared" si="0"/>
        <v>95.34883720930232</v>
      </c>
      <c r="G14" s="68">
        <f t="shared" si="1"/>
        <v>95.34883720930232</v>
      </c>
    </row>
    <row r="15" spans="1:7" ht="15">
      <c r="A15" s="67">
        <v>13</v>
      </c>
      <c r="B15" s="10" t="s">
        <v>90</v>
      </c>
      <c r="C15" s="71">
        <v>0.3</v>
      </c>
      <c r="D15" s="68">
        <v>0.1</v>
      </c>
      <c r="E15" s="68">
        <v>0</v>
      </c>
      <c r="F15" s="68">
        <f t="shared" si="0"/>
        <v>0</v>
      </c>
      <c r="G15" s="68">
        <f t="shared" si="1"/>
        <v>0</v>
      </c>
    </row>
    <row r="16" spans="1:7" ht="15">
      <c r="A16" s="67">
        <v>14</v>
      </c>
      <c r="B16" s="10" t="s">
        <v>91</v>
      </c>
      <c r="C16" s="71">
        <v>21.15</v>
      </c>
      <c r="D16" s="68">
        <v>80.2</v>
      </c>
      <c r="E16" s="68">
        <v>77.4</v>
      </c>
      <c r="F16" s="68">
        <f t="shared" si="0"/>
        <v>365.95744680851067</v>
      </c>
      <c r="G16" s="68">
        <f t="shared" si="1"/>
        <v>96.50872817955113</v>
      </c>
    </row>
    <row r="17" spans="1:7" ht="12.75">
      <c r="A17" s="67"/>
      <c r="B17" s="67" t="s">
        <v>1</v>
      </c>
      <c r="C17" s="68">
        <f>SUM(C3:C16)</f>
        <v>411.69999999999993</v>
      </c>
      <c r="D17" s="68">
        <f>SUM(D3:D16)</f>
        <v>548.8</v>
      </c>
      <c r="E17" s="68">
        <f>SUM(E3:E16)</f>
        <v>517.3</v>
      </c>
      <c r="F17" s="68">
        <f t="shared" si="0"/>
        <v>125.64974495992229</v>
      </c>
      <c r="G17" s="68">
        <f t="shared" si="1"/>
        <v>94.26020408163265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2020-03-24T07:42:55Z</cp:lastPrinted>
  <dcterms:created xsi:type="dcterms:W3CDTF">2015-05-26T06:30:36Z</dcterms:created>
  <dcterms:modified xsi:type="dcterms:W3CDTF">2020-03-24T07:47:43Z</dcterms:modified>
  <cp:category/>
  <cp:version/>
  <cp:contentType/>
  <cp:contentStatus/>
</cp:coreProperties>
</file>