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1.07.2019" sheetId="1" r:id="rId1"/>
  </sheets>
  <definedNames>
    <definedName name="_xlnm.Print_Titles" localSheetId="0">'01.07.2019'!$2:$5</definedName>
    <definedName name="_xlnm.Print_Area" localSheetId="0">'01.07.2019'!$A$1:$N$149</definedName>
  </definedNames>
  <calcPr fullCalcOnLoad="1"/>
</workbook>
</file>

<file path=xl/sharedStrings.xml><?xml version="1.0" encoding="utf-8"?>
<sst xmlns="http://schemas.openxmlformats.org/spreadsheetml/2006/main" count="183" uniqueCount="73">
  <si>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</si>
  <si>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</si>
  <si>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</si>
  <si>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</si>
  <si>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</si>
  <si>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</si>
  <si>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</si>
  <si>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</si>
  <si>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</si>
  <si>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</si>
  <si>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</si>
  <si>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</si>
  <si>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</si>
  <si>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</si>
  <si>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</si>
  <si>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</si>
  <si>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</si>
  <si>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</si>
  <si>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</si>
  <si>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</si>
  <si>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</si>
  <si>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</si>
  <si>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</si>
  <si>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</si>
  <si>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</si>
  <si>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</si>
  <si>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</si>
  <si>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</si>
  <si>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</si>
  <si>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</si>
  <si>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</si>
  <si>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</si>
  <si>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</si>
  <si>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</si>
  <si>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</si>
  <si>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</si>
  <si>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</si>
  <si>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</si>
  <si>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</si>
  <si>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</si>
  <si>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</si>
  <si>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</si>
  <si>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</si>
  <si>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</si>
  <si>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</si>
  <si>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</si>
  <si>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</si>
  <si>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</si>
  <si>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</si>
  <si>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</si>
  <si>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</si>
  <si>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</si>
  <si>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</si>
  <si>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Муниципальная программа муниципального образования «Молодежь Кубани»</t>
  </si>
  <si>
    <t>41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</si>
  <si>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</si>
  <si>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</si>
  <si>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</si>
  <si>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</si>
  <si>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</si>
  <si>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</si>
  <si>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</si>
  <si>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58</t>
  </si>
  <si>
    <t>59</t>
  </si>
  <si>
    <t>60</t>
  </si>
  <si>
    <t>61</t>
  </si>
  <si>
    <t>42</t>
  </si>
  <si>
    <t>2019 ГОД</t>
  </si>
  <si>
    <t>Муниципальная программа муниципального образования «Дети Кубани»</t>
  </si>
  <si>
    <t>62</t>
  </si>
  <si>
    <t>63</t>
  </si>
  <si>
    <t>Муниципальная программа 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Новокубанский район»</t>
  </si>
  <si>
    <t>Анализ муниципальных программ муниципального образования Новокубанский район на 01.07.2019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</si>
</sst>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80" zoomScaleNormal="80" zoomScaleSheetLayoutView="80" zoomScalePageLayoutView="0" workbookViewId="0" topLeftCell="A1">
      <selection activeCell="C24" sqref="C24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3.75390625" style="3" bestFit="1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0" t="s">
        <v>72</v>
      </c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2"/>
    </row>
    <row r="2" spans="1:14" s="4" customFormat="1" ht="15.75" customHeight="1">
      <c r="A2" s="62" t="s">
        <v>13</v>
      </c>
      <c r="B2" s="63" t="s">
        <v>12</v>
      </c>
      <c r="C2" s="63" t="s">
        <v>67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4" customFormat="1" ht="15.75" customHeight="1">
      <c r="A3" s="62"/>
      <c r="B3" s="63"/>
      <c r="C3" s="64" t="s">
        <v>29</v>
      </c>
      <c r="D3" s="64"/>
      <c r="E3" s="64"/>
      <c r="F3" s="63" t="s">
        <v>35</v>
      </c>
      <c r="G3" s="63"/>
      <c r="H3" s="63"/>
      <c r="I3" s="63" t="s">
        <v>30</v>
      </c>
      <c r="J3" s="63"/>
      <c r="K3" s="63"/>
      <c r="L3" s="63" t="s">
        <v>31</v>
      </c>
      <c r="M3" s="63"/>
      <c r="N3" s="63"/>
    </row>
    <row r="4" spans="1:14" s="4" customFormat="1" ht="15">
      <c r="A4" s="62"/>
      <c r="B4" s="63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5" t="s">
        <v>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5" ht="30">
      <c r="A7" s="6">
        <v>1</v>
      </c>
      <c r="B7" s="7" t="s">
        <v>32</v>
      </c>
      <c r="C7" s="8">
        <f>F7+I7+L7</f>
        <v>1098414.2</v>
      </c>
      <c r="D7" s="8">
        <f>G7+J7+M7</f>
        <v>568860.3</v>
      </c>
      <c r="E7" s="8">
        <f>D7/C7*100</f>
        <v>51.78923397020906</v>
      </c>
      <c r="F7" s="12">
        <v>357622.5</v>
      </c>
      <c r="G7" s="12">
        <v>170029.6</v>
      </c>
      <c r="H7" s="12">
        <f>G7/F7*100</f>
        <v>47.544435822690126</v>
      </c>
      <c r="I7" s="12">
        <v>736180.2</v>
      </c>
      <c r="J7" s="9">
        <v>398830.7</v>
      </c>
      <c r="K7" s="9">
        <f>J7/I7*100</f>
        <v>54.17568959339032</v>
      </c>
      <c r="L7" s="9">
        <v>4611.5</v>
      </c>
      <c r="M7" s="9">
        <v>0</v>
      </c>
      <c r="N7" s="9">
        <f>M7/L7*100</f>
        <v>0</v>
      </c>
      <c r="O7" s="49"/>
    </row>
    <row r="8" spans="1:15" ht="15">
      <c r="A8" s="6">
        <v>2</v>
      </c>
      <c r="B8" s="10" t="s">
        <v>2</v>
      </c>
      <c r="C8" s="8">
        <f aca="true" t="shared" si="0" ref="C8:D22">F8+I8+L8</f>
        <v>6359.799999999999</v>
      </c>
      <c r="D8" s="8">
        <f aca="true" t="shared" si="1" ref="D8:D23">G8+J8+M8</f>
        <v>2915.3999999999996</v>
      </c>
      <c r="E8" s="8">
        <f aca="true" t="shared" si="2" ref="E8:E24">D8/C8*100</f>
        <v>45.84106418440832</v>
      </c>
      <c r="F8" s="48">
        <v>5927.4</v>
      </c>
      <c r="G8" s="48">
        <v>2483</v>
      </c>
      <c r="H8" s="12">
        <f aca="true" t="shared" si="3" ref="H8:H22">G8/F8*100</f>
        <v>41.890204811553126</v>
      </c>
      <c r="I8" s="12">
        <v>209.7</v>
      </c>
      <c r="J8" s="9">
        <v>209.7</v>
      </c>
      <c r="K8" s="9">
        <f>J8/I8*100</f>
        <v>100</v>
      </c>
      <c r="L8" s="9">
        <v>222.7</v>
      </c>
      <c r="M8" s="9">
        <v>222.7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>F9+I9+L9</f>
        <v>131256.4</v>
      </c>
      <c r="D9" s="8">
        <f t="shared" si="1"/>
        <v>43739.299999999996</v>
      </c>
      <c r="E9" s="8">
        <f t="shared" si="2"/>
        <v>33.32355603231537</v>
      </c>
      <c r="F9" s="48">
        <v>1344.2</v>
      </c>
      <c r="G9" s="48">
        <v>296.7</v>
      </c>
      <c r="H9" s="12">
        <f t="shared" si="3"/>
        <v>22.07260824282101</v>
      </c>
      <c r="I9" s="12">
        <v>123084.3</v>
      </c>
      <c r="J9" s="9">
        <v>43442.6</v>
      </c>
      <c r="K9" s="9">
        <f>J9/I9*100</f>
        <v>35.294997006116944</v>
      </c>
      <c r="L9" s="9">
        <v>6827.9</v>
      </c>
      <c r="M9" s="9">
        <v>0</v>
      </c>
      <c r="N9" s="9">
        <f>M9/L9*100</f>
        <v>0</v>
      </c>
      <c r="O9" s="49"/>
    </row>
    <row r="10" spans="1:15" ht="30">
      <c r="A10" s="6">
        <v>4</v>
      </c>
      <c r="B10" s="10" t="s">
        <v>3</v>
      </c>
      <c r="C10" s="8">
        <f>F10+I10+L10</f>
        <v>53094.5</v>
      </c>
      <c r="D10" s="8">
        <f t="shared" si="1"/>
        <v>4095.7</v>
      </c>
      <c r="E10" s="8">
        <f t="shared" si="2"/>
        <v>7.7139816741847085</v>
      </c>
      <c r="F10" s="48">
        <v>23205.1</v>
      </c>
      <c r="G10" s="48">
        <v>4095.7</v>
      </c>
      <c r="H10" s="12">
        <f t="shared" si="3"/>
        <v>17.649999353590378</v>
      </c>
      <c r="I10" s="12">
        <v>29889.4</v>
      </c>
      <c r="J10" s="9">
        <v>0</v>
      </c>
      <c r="K10" s="9">
        <f>J10/I10*100</f>
        <v>0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800</v>
      </c>
      <c r="D11" s="8">
        <f t="shared" si="1"/>
        <v>0</v>
      </c>
      <c r="E11" s="8">
        <f t="shared" si="2"/>
        <v>0</v>
      </c>
      <c r="F11" s="48">
        <v>800</v>
      </c>
      <c r="G11" s="48">
        <v>0</v>
      </c>
      <c r="H11" s="12">
        <f t="shared" si="3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38834.7</v>
      </c>
      <c r="D12" s="8">
        <f t="shared" si="1"/>
        <v>16880.4</v>
      </c>
      <c r="E12" s="8">
        <f t="shared" si="2"/>
        <v>43.46731145084165</v>
      </c>
      <c r="F12" s="48">
        <v>38834.7</v>
      </c>
      <c r="G12" s="48">
        <v>16880.4</v>
      </c>
      <c r="H12" s="12">
        <f t="shared" si="3"/>
        <v>43.46731145084165</v>
      </c>
      <c r="I12" s="12"/>
      <c r="J12" s="12"/>
      <c r="K12" s="9"/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43545.9</v>
      </c>
      <c r="D13" s="8">
        <f t="shared" si="1"/>
        <v>22388.399999999998</v>
      </c>
      <c r="E13" s="8">
        <f t="shared" si="2"/>
        <v>51.41333627276046</v>
      </c>
      <c r="F13" s="48">
        <v>43421.7</v>
      </c>
      <c r="G13" s="48">
        <v>22332.3</v>
      </c>
      <c r="H13" s="12">
        <f t="shared" si="3"/>
        <v>51.43119684397433</v>
      </c>
      <c r="I13" s="12">
        <v>96.4</v>
      </c>
      <c r="J13" s="9">
        <v>28.3</v>
      </c>
      <c r="K13" s="9">
        <f>J13/I13*100</f>
        <v>29.356846473029048</v>
      </c>
      <c r="L13" s="9">
        <v>27.8</v>
      </c>
      <c r="M13" s="9">
        <v>27.8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>F14+I14+L14</f>
        <v>47843</v>
      </c>
      <c r="D14" s="8">
        <f t="shared" si="1"/>
        <v>19418.1</v>
      </c>
      <c r="E14" s="8">
        <f t="shared" si="2"/>
        <v>40.58712873356603</v>
      </c>
      <c r="F14" s="48">
        <v>47780.5</v>
      </c>
      <c r="G14" s="48">
        <v>19379</v>
      </c>
      <c r="H14" s="12">
        <f t="shared" si="3"/>
        <v>40.558386789589896</v>
      </c>
      <c r="I14" s="12">
        <v>62.5</v>
      </c>
      <c r="J14" s="12">
        <v>39.1</v>
      </c>
      <c r="K14" s="9">
        <f>J14/I14*100</f>
        <v>62.56</v>
      </c>
      <c r="L14" s="9"/>
      <c r="M14" s="9"/>
      <c r="N14" s="9"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3086.4</v>
      </c>
      <c r="D15" s="8">
        <f t="shared" si="1"/>
        <v>2035.7</v>
      </c>
      <c r="E15" s="8">
        <f t="shared" si="2"/>
        <v>65.9571021254536</v>
      </c>
      <c r="F15" s="48">
        <v>3086.4</v>
      </c>
      <c r="G15" s="12">
        <v>2035.7</v>
      </c>
      <c r="H15" s="12">
        <f t="shared" si="3"/>
        <v>65.9571021254536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58.4</v>
      </c>
      <c r="E16" s="8">
        <f t="shared" si="2"/>
        <v>29.2</v>
      </c>
      <c r="F16" s="48">
        <v>200</v>
      </c>
      <c r="G16" s="12">
        <v>58.4</v>
      </c>
      <c r="H16" s="12">
        <f t="shared" si="3"/>
        <v>29.2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9116.9</v>
      </c>
      <c r="D17" s="8">
        <f t="shared" si="1"/>
        <v>4383.6</v>
      </c>
      <c r="E17" s="8">
        <f t="shared" si="2"/>
        <v>48.08213318123485</v>
      </c>
      <c r="F17" s="48">
        <v>9116.9</v>
      </c>
      <c r="G17" s="12">
        <v>4383.6</v>
      </c>
      <c r="H17" s="12">
        <f t="shared" si="3"/>
        <v>48.08213318123485</v>
      </c>
      <c r="I17" s="12"/>
      <c r="J17" s="9"/>
      <c r="K17" s="9"/>
      <c r="L17" s="9"/>
      <c r="M17" s="9"/>
      <c r="N17" s="9"/>
      <c r="O17" s="49"/>
    </row>
    <row r="18" spans="1:15" ht="18" customHeight="1">
      <c r="A18" s="6">
        <v>12</v>
      </c>
      <c r="B18" s="10" t="s">
        <v>8</v>
      </c>
      <c r="C18" s="8">
        <f t="shared" si="0"/>
        <v>2900</v>
      </c>
      <c r="D18" s="8">
        <f t="shared" si="1"/>
        <v>1116.6</v>
      </c>
      <c r="E18" s="8">
        <f t="shared" si="2"/>
        <v>38.50344827586207</v>
      </c>
      <c r="F18" s="48">
        <v>2900</v>
      </c>
      <c r="G18" s="48">
        <v>1116.6</v>
      </c>
      <c r="H18" s="12">
        <f t="shared" si="3"/>
        <v>38.50344827586207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55</v>
      </c>
      <c r="C19" s="8">
        <f t="shared" si="0"/>
        <v>5620.9</v>
      </c>
      <c r="D19" s="8">
        <f t="shared" si="1"/>
        <v>1814.9</v>
      </c>
      <c r="E19" s="8"/>
      <c r="F19" s="48">
        <v>5620.9</v>
      </c>
      <c r="G19" s="48">
        <v>1814.9</v>
      </c>
      <c r="H19" s="12">
        <f t="shared" si="3"/>
        <v>32.28842356206302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40</v>
      </c>
      <c r="D20" s="8">
        <f t="shared" si="1"/>
        <v>0</v>
      </c>
      <c r="E20" s="8">
        <f>D20/C20*100</f>
        <v>0</v>
      </c>
      <c r="F20" s="48">
        <v>40</v>
      </c>
      <c r="G20" s="48">
        <v>0</v>
      </c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56</v>
      </c>
      <c r="C21" s="8">
        <f>F21+I21+L21</f>
        <v>11005.800000000001</v>
      </c>
      <c r="D21" s="8">
        <f t="shared" si="1"/>
        <v>5007.1</v>
      </c>
      <c r="E21" s="8">
        <f t="shared" si="2"/>
        <v>45.4951025822748</v>
      </c>
      <c r="F21" s="48">
        <v>10388.7</v>
      </c>
      <c r="G21" s="48">
        <v>4778.5</v>
      </c>
      <c r="H21" s="12">
        <f t="shared" si="3"/>
        <v>45.99709299527371</v>
      </c>
      <c r="I21" s="12">
        <v>617.1</v>
      </c>
      <c r="J21" s="9">
        <v>228.6</v>
      </c>
      <c r="K21" s="9">
        <f>J21/I21*100</f>
        <v>37.04423918327661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37844.4</v>
      </c>
      <c r="D22" s="8">
        <f t="shared" si="1"/>
        <v>27910</v>
      </c>
      <c r="E22" s="8">
        <f t="shared" si="2"/>
        <v>73.74935261227552</v>
      </c>
      <c r="F22" s="11">
        <v>37844.4</v>
      </c>
      <c r="G22" s="48">
        <v>27910</v>
      </c>
      <c r="H22" s="12">
        <f t="shared" si="3"/>
        <v>73.74935261227552</v>
      </c>
      <c r="I22" s="9"/>
      <c r="J22" s="9"/>
      <c r="K22" s="9"/>
      <c r="L22" s="9"/>
      <c r="M22" s="9"/>
      <c r="N22" s="9"/>
      <c r="O22" s="49"/>
    </row>
    <row r="23" spans="1:15" ht="60">
      <c r="A23" s="6">
        <v>17</v>
      </c>
      <c r="B23" s="10" t="s">
        <v>71</v>
      </c>
      <c r="C23" s="8">
        <f>F23+I23+L23</f>
        <v>24082.4</v>
      </c>
      <c r="D23" s="8">
        <f t="shared" si="1"/>
        <v>6332.1</v>
      </c>
      <c r="E23" s="8">
        <f>D23/C23*100</f>
        <v>26.293475733315617</v>
      </c>
      <c r="F23" s="11"/>
      <c r="G23" s="48"/>
      <c r="H23" s="12"/>
      <c r="I23" s="9">
        <v>24082.4</v>
      </c>
      <c r="J23" s="9">
        <v>6332.1</v>
      </c>
      <c r="K23" s="9">
        <f>J23/I23*100</f>
        <v>26.293475733315617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1514045.2999999993</v>
      </c>
      <c r="D24" s="15">
        <f>SUM(D7:D23)</f>
        <v>726956</v>
      </c>
      <c r="E24" s="15">
        <f t="shared" si="2"/>
        <v>48.01415122783977</v>
      </c>
      <c r="F24" s="15">
        <f>SUM(F7:F23)</f>
        <v>588133.4</v>
      </c>
      <c r="G24" s="15">
        <f>SUM(G7:G23)</f>
        <v>277594.4</v>
      </c>
      <c r="H24" s="15">
        <f>G24/F24*100</f>
        <v>47.199223849555224</v>
      </c>
      <c r="I24" s="15">
        <f>SUM(I7:I23)</f>
        <v>914222</v>
      </c>
      <c r="J24" s="15">
        <f>SUM(J7:J23)</f>
        <v>449111.0999999999</v>
      </c>
      <c r="K24" s="15">
        <f>J24/I24*100</f>
        <v>49.124949957450156</v>
      </c>
      <c r="L24" s="15">
        <f>SUM(L7:L22)</f>
        <v>11689.899999999998</v>
      </c>
      <c r="M24" s="15">
        <f>SUM(M7:M22)</f>
        <v>250.5</v>
      </c>
      <c r="N24" s="15"/>
      <c r="O24" s="50"/>
    </row>
    <row r="25" spans="1:15" ht="18.75" customHeight="1">
      <c r="A25" s="65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49"/>
    </row>
    <row r="26" spans="1:14" s="20" customFormat="1" ht="18" customHeight="1">
      <c r="A26" s="17">
        <v>17</v>
      </c>
      <c r="B26" s="18" t="s">
        <v>2</v>
      </c>
      <c r="C26" s="8">
        <f aca="true" t="shared" si="4" ref="C26:D36">F26+I26+L26</f>
        <v>1669.3000000000002</v>
      </c>
      <c r="D26" s="8">
        <f t="shared" si="4"/>
        <v>1429.2</v>
      </c>
      <c r="E26" s="19">
        <f>D26/C26*100</f>
        <v>85.61672557359371</v>
      </c>
      <c r="F26" s="39">
        <v>835.7</v>
      </c>
      <c r="G26" s="39">
        <v>595.7</v>
      </c>
      <c r="H26" s="39">
        <f>G26/F26*100</f>
        <v>71.28156036855331</v>
      </c>
      <c r="I26" s="40">
        <v>404.2</v>
      </c>
      <c r="J26" s="54">
        <v>404.2</v>
      </c>
      <c r="K26" s="54">
        <f>J26/I26*100</f>
        <v>100</v>
      </c>
      <c r="L26" s="55">
        <v>429.4</v>
      </c>
      <c r="M26" s="57">
        <v>429.3</v>
      </c>
      <c r="N26" s="40">
        <f>M26/L26*100</f>
        <v>99.97671169073126</v>
      </c>
    </row>
    <row r="27" spans="1:14" s="20" customFormat="1" ht="48.75" customHeight="1">
      <c r="A27" s="17">
        <v>18</v>
      </c>
      <c r="B27" s="18" t="s">
        <v>3</v>
      </c>
      <c r="C27" s="8">
        <f t="shared" si="4"/>
        <v>16153.2</v>
      </c>
      <c r="D27" s="8">
        <f t="shared" si="4"/>
        <v>5756.6</v>
      </c>
      <c r="E27" s="19">
        <f aca="true" t="shared" si="5" ref="E27:E37">D27/C27*100</f>
        <v>35.63752073892479</v>
      </c>
      <c r="F27" s="39">
        <v>16153.2</v>
      </c>
      <c r="G27" s="41">
        <v>5756.6</v>
      </c>
      <c r="H27" s="39">
        <f aca="true" t="shared" si="6" ref="H27:H36">G27/F27*100</f>
        <v>35.63752073892479</v>
      </c>
      <c r="I27" s="40"/>
      <c r="J27" s="54"/>
      <c r="K27" s="54"/>
      <c r="L27" s="55"/>
      <c r="M27" s="57"/>
      <c r="N27" s="40"/>
    </row>
    <row r="28" spans="1:14" s="20" customFormat="1" ht="30" customHeight="1">
      <c r="A28" s="17">
        <v>19</v>
      </c>
      <c r="B28" s="18" t="s">
        <v>0</v>
      </c>
      <c r="C28" s="8">
        <f t="shared" si="4"/>
        <v>106001.40000000001</v>
      </c>
      <c r="D28" s="8">
        <f t="shared" si="4"/>
        <v>21553</v>
      </c>
      <c r="E28" s="19">
        <f t="shared" si="5"/>
        <v>20.332750322165555</v>
      </c>
      <c r="F28" s="39">
        <v>56237.5</v>
      </c>
      <c r="G28" s="43">
        <v>21553</v>
      </c>
      <c r="H28" s="39">
        <f t="shared" si="6"/>
        <v>38.32496110246721</v>
      </c>
      <c r="I28" s="40">
        <v>46500.6</v>
      </c>
      <c r="J28" s="54">
        <v>0</v>
      </c>
      <c r="K28" s="54">
        <f>J28/I28*100</f>
        <v>0</v>
      </c>
      <c r="L28" s="56">
        <v>3263.3</v>
      </c>
      <c r="M28" s="57">
        <v>0</v>
      </c>
      <c r="N28" s="40">
        <f>M28/L28*100</f>
        <v>0</v>
      </c>
    </row>
    <row r="29" spans="1:14" s="20" customFormat="1" ht="18.75" customHeight="1">
      <c r="A29" s="17">
        <v>20</v>
      </c>
      <c r="B29" s="18" t="s">
        <v>4</v>
      </c>
      <c r="C29" s="8">
        <f t="shared" si="4"/>
        <v>9827</v>
      </c>
      <c r="D29" s="8">
        <f t="shared" si="4"/>
        <v>3825</v>
      </c>
      <c r="E29" s="19">
        <f t="shared" si="5"/>
        <v>38.923374376717206</v>
      </c>
      <c r="F29" s="39">
        <v>9827</v>
      </c>
      <c r="G29" s="41">
        <v>3825</v>
      </c>
      <c r="H29" s="39">
        <f t="shared" si="6"/>
        <v>38.923374376717206</v>
      </c>
      <c r="I29" s="40"/>
      <c r="J29" s="54"/>
      <c r="K29" s="54"/>
      <c r="L29" s="55"/>
      <c r="M29" s="57"/>
      <c r="N29" s="42"/>
    </row>
    <row r="30" spans="1:14" s="20" customFormat="1" ht="19.5" customHeight="1">
      <c r="A30" s="17">
        <v>21</v>
      </c>
      <c r="B30" s="18" t="s">
        <v>5</v>
      </c>
      <c r="C30" s="8">
        <f t="shared" si="4"/>
        <v>60452.8</v>
      </c>
      <c r="D30" s="8">
        <f t="shared" si="4"/>
        <v>30673.5</v>
      </c>
      <c r="E30" s="19">
        <f t="shared" si="5"/>
        <v>50.73958526321361</v>
      </c>
      <c r="F30" s="39">
        <v>60452.8</v>
      </c>
      <c r="G30" s="41">
        <v>30673.5</v>
      </c>
      <c r="H30" s="39">
        <f t="shared" si="6"/>
        <v>50.73958526321361</v>
      </c>
      <c r="I30" s="40"/>
      <c r="J30" s="54"/>
      <c r="K30" s="54"/>
      <c r="L30" s="55"/>
      <c r="M30" s="58"/>
      <c r="N30" s="40"/>
    </row>
    <row r="31" spans="1:14" s="20" customFormat="1" ht="32.25" customHeight="1">
      <c r="A31" s="17">
        <v>22</v>
      </c>
      <c r="B31" s="18" t="s">
        <v>6</v>
      </c>
      <c r="C31" s="8">
        <f t="shared" si="4"/>
        <v>100</v>
      </c>
      <c r="D31" s="8">
        <f t="shared" si="4"/>
        <v>50</v>
      </c>
      <c r="E31" s="19">
        <f t="shared" si="5"/>
        <v>50</v>
      </c>
      <c r="F31" s="39">
        <v>100</v>
      </c>
      <c r="G31" s="41">
        <v>50</v>
      </c>
      <c r="H31" s="39">
        <f t="shared" si="6"/>
        <v>50</v>
      </c>
      <c r="I31" s="40"/>
      <c r="J31" s="54"/>
      <c r="K31" s="54"/>
      <c r="L31" s="55"/>
      <c r="M31" s="57"/>
      <c r="N31" s="42"/>
    </row>
    <row r="32" spans="1:14" ht="36.75" customHeight="1">
      <c r="A32" s="17">
        <v>23</v>
      </c>
      <c r="B32" s="18" t="s">
        <v>11</v>
      </c>
      <c r="C32" s="8">
        <f t="shared" si="4"/>
        <v>285</v>
      </c>
      <c r="D32" s="8">
        <f t="shared" si="4"/>
        <v>283</v>
      </c>
      <c r="E32" s="19">
        <f t="shared" si="5"/>
        <v>99.29824561403508</v>
      </c>
      <c r="F32" s="39">
        <v>285</v>
      </c>
      <c r="G32" s="41">
        <v>283</v>
      </c>
      <c r="H32" s="39">
        <f t="shared" si="6"/>
        <v>99.29824561403508</v>
      </c>
      <c r="I32" s="40"/>
      <c r="J32" s="54"/>
      <c r="K32" s="54"/>
      <c r="L32" s="55"/>
      <c r="M32" s="57"/>
      <c r="N32" s="42"/>
    </row>
    <row r="33" spans="1:14" ht="18" customHeight="1">
      <c r="A33" s="17">
        <v>24</v>
      </c>
      <c r="B33" s="18" t="s">
        <v>15</v>
      </c>
      <c r="C33" s="8">
        <f t="shared" si="4"/>
        <v>2390</v>
      </c>
      <c r="D33" s="8">
        <f t="shared" si="4"/>
        <v>1018.5</v>
      </c>
      <c r="E33" s="19">
        <f t="shared" si="5"/>
        <v>42.61506276150628</v>
      </c>
      <c r="F33" s="39">
        <v>2390</v>
      </c>
      <c r="G33" s="41">
        <v>1018.5</v>
      </c>
      <c r="H33" s="39">
        <f t="shared" si="6"/>
        <v>42.61506276150628</v>
      </c>
      <c r="I33" s="40"/>
      <c r="J33" s="54"/>
      <c r="K33" s="54"/>
      <c r="L33" s="55"/>
      <c r="M33" s="57"/>
      <c r="N33" s="42"/>
    </row>
    <row r="34" spans="1:14" ht="18" customHeight="1">
      <c r="A34" s="17">
        <v>25</v>
      </c>
      <c r="B34" s="18" t="s">
        <v>8</v>
      </c>
      <c r="C34" s="8">
        <f t="shared" si="4"/>
        <v>1100</v>
      </c>
      <c r="D34" s="8">
        <f t="shared" si="4"/>
        <v>218.9</v>
      </c>
      <c r="E34" s="19">
        <f t="shared" si="5"/>
        <v>19.900000000000002</v>
      </c>
      <c r="F34" s="39">
        <v>1100</v>
      </c>
      <c r="G34" s="41">
        <v>218.9</v>
      </c>
      <c r="H34" s="39">
        <f t="shared" si="6"/>
        <v>19.900000000000002</v>
      </c>
      <c r="I34" s="40"/>
      <c r="J34" s="54"/>
      <c r="K34" s="54"/>
      <c r="L34" s="55"/>
      <c r="M34" s="57"/>
      <c r="N34" s="42"/>
    </row>
    <row r="35" spans="1:14" ht="18" customHeight="1">
      <c r="A35" s="17">
        <v>26</v>
      </c>
      <c r="B35" s="18" t="s">
        <v>16</v>
      </c>
      <c r="C35" s="8">
        <f t="shared" si="4"/>
        <v>640</v>
      </c>
      <c r="D35" s="8">
        <f t="shared" si="4"/>
        <v>412.9</v>
      </c>
      <c r="E35" s="19">
        <f t="shared" si="5"/>
        <v>64.515625</v>
      </c>
      <c r="F35" s="39">
        <v>640</v>
      </c>
      <c r="G35" s="41">
        <v>412.9</v>
      </c>
      <c r="H35" s="39">
        <f t="shared" si="6"/>
        <v>64.515625</v>
      </c>
      <c r="I35" s="40"/>
      <c r="J35" s="40"/>
      <c r="K35" s="40"/>
      <c r="L35" s="41"/>
      <c r="M35" s="59"/>
      <c r="N35" s="42"/>
    </row>
    <row r="36" spans="1:14" ht="33" customHeight="1">
      <c r="A36" s="17">
        <v>27</v>
      </c>
      <c r="B36" s="10" t="s">
        <v>57</v>
      </c>
      <c r="C36" s="8">
        <f t="shared" si="4"/>
        <v>1000</v>
      </c>
      <c r="D36" s="8">
        <f t="shared" si="4"/>
        <v>0</v>
      </c>
      <c r="E36" s="19">
        <f t="shared" si="5"/>
        <v>0</v>
      </c>
      <c r="F36" s="39">
        <v>1000</v>
      </c>
      <c r="G36" s="41">
        <v>0</v>
      </c>
      <c r="H36" s="39">
        <f t="shared" si="6"/>
        <v>0</v>
      </c>
      <c r="I36" s="40"/>
      <c r="J36" s="40"/>
      <c r="K36" s="40"/>
      <c r="L36" s="41"/>
      <c r="M36" s="59"/>
      <c r="N36" s="40"/>
    </row>
    <row r="37" spans="1:14" s="16" customFormat="1" ht="20.25" customHeight="1">
      <c r="A37" s="21"/>
      <c r="B37" s="22" t="s">
        <v>1</v>
      </c>
      <c r="C37" s="44">
        <f>SUM(C26:C36)</f>
        <v>199618.7</v>
      </c>
      <c r="D37" s="44">
        <f>SUM(D26:D36)</f>
        <v>65220.600000000006</v>
      </c>
      <c r="E37" s="47">
        <f t="shared" si="5"/>
        <v>32.67259029339436</v>
      </c>
      <c r="F37" s="44">
        <f>SUM(F26:F36)</f>
        <v>149021.2</v>
      </c>
      <c r="G37" s="44">
        <f>SUM(G26:G36)</f>
        <v>64387.100000000006</v>
      </c>
      <c r="H37" s="44">
        <f>G37/F37*100</f>
        <v>43.2066712655649</v>
      </c>
      <c r="I37" s="44">
        <f>SUM(I26:I36)</f>
        <v>46904.799999999996</v>
      </c>
      <c r="J37" s="44">
        <f>SUM(J26:J36)</f>
        <v>404.2</v>
      </c>
      <c r="K37" s="45">
        <f>J37/I37*100</f>
        <v>0.8617454929985844</v>
      </c>
      <c r="L37" s="44">
        <f>SUM(L26:L36)</f>
        <v>3692.7000000000003</v>
      </c>
      <c r="M37" s="44">
        <f>SUM(M26:M36)</f>
        <v>429.3</v>
      </c>
      <c r="N37" s="46">
        <f>M37/L37*100</f>
        <v>11.625639775773823</v>
      </c>
    </row>
    <row r="38" spans="1:14" ht="21.75" customHeight="1">
      <c r="A38" s="65" t="s">
        <v>17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24" customHeight="1">
      <c r="A39" s="17">
        <v>28</v>
      </c>
      <c r="B39" s="18" t="s">
        <v>2</v>
      </c>
      <c r="C39" s="8">
        <f aca="true" t="shared" si="7" ref="C39:D51">F39+I39+L39</f>
        <v>156</v>
      </c>
      <c r="D39" s="8">
        <f t="shared" si="7"/>
        <v>47.5</v>
      </c>
      <c r="E39" s="23">
        <f>D39/C39*100</f>
        <v>30.448717948717945</v>
      </c>
      <c r="F39" s="24">
        <v>156</v>
      </c>
      <c r="G39" s="24">
        <v>47.5</v>
      </c>
      <c r="H39" s="24">
        <f>G39/F39*100</f>
        <v>30.448717948717945</v>
      </c>
      <c r="I39" s="24"/>
      <c r="J39" s="24"/>
      <c r="K39" s="24"/>
      <c r="L39" s="24"/>
      <c r="M39" s="25"/>
      <c r="N39" s="25"/>
    </row>
    <row r="40" spans="1:14" ht="39.75" customHeight="1">
      <c r="A40" s="17">
        <v>29</v>
      </c>
      <c r="B40" s="18" t="s">
        <v>26</v>
      </c>
      <c r="C40" s="8">
        <f t="shared" si="7"/>
        <v>10</v>
      </c>
      <c r="D40" s="8">
        <f t="shared" si="7"/>
        <v>0</v>
      </c>
      <c r="E40" s="23">
        <f>D40/C40*100</f>
        <v>0</v>
      </c>
      <c r="F40" s="24">
        <v>10</v>
      </c>
      <c r="G40" s="24">
        <v>0</v>
      </c>
      <c r="H40" s="24">
        <f aca="true" t="shared" si="8" ref="H40:H51">G40/F40*100</f>
        <v>0</v>
      </c>
      <c r="I40" s="24"/>
      <c r="J40" s="24"/>
      <c r="K40" s="24"/>
      <c r="L40" s="24"/>
      <c r="M40" s="25"/>
      <c r="N40" s="25"/>
    </row>
    <row r="41" spans="1:14" ht="30">
      <c r="A41" s="17">
        <v>30</v>
      </c>
      <c r="B41" s="18" t="s">
        <v>3</v>
      </c>
      <c r="C41" s="8">
        <f t="shared" si="7"/>
        <v>45248.4</v>
      </c>
      <c r="D41" s="8">
        <f t="shared" si="7"/>
        <v>786.8</v>
      </c>
      <c r="E41" s="23">
        <f aca="true" t="shared" si="9" ref="E41:E52">D41/C41*100</f>
        <v>1.7388460144447095</v>
      </c>
      <c r="F41" s="24">
        <v>20362.4</v>
      </c>
      <c r="G41" s="24">
        <v>786.8</v>
      </c>
      <c r="H41" s="24">
        <f t="shared" si="8"/>
        <v>3.863984599064943</v>
      </c>
      <c r="I41" s="24">
        <v>24886</v>
      </c>
      <c r="J41" s="24">
        <v>0</v>
      </c>
      <c r="K41" s="24">
        <f>J41/I41*100</f>
        <v>0</v>
      </c>
      <c r="L41" s="24"/>
      <c r="M41" s="25"/>
      <c r="N41" s="25"/>
    </row>
    <row r="42" spans="1:14" ht="36.75" customHeight="1">
      <c r="A42" s="17">
        <v>31</v>
      </c>
      <c r="B42" s="18" t="s">
        <v>0</v>
      </c>
      <c r="C42" s="8">
        <f t="shared" si="7"/>
        <v>4522.8</v>
      </c>
      <c r="D42" s="8">
        <f t="shared" si="7"/>
        <v>1420</v>
      </c>
      <c r="E42" s="23">
        <f t="shared" si="9"/>
        <v>31.396480056602105</v>
      </c>
      <c r="F42" s="24">
        <v>4522.8</v>
      </c>
      <c r="G42" s="25">
        <v>1420</v>
      </c>
      <c r="H42" s="24">
        <f t="shared" si="8"/>
        <v>31.396480056602105</v>
      </c>
      <c r="I42" s="24"/>
      <c r="J42" s="24"/>
      <c r="K42" s="24"/>
      <c r="L42" s="25"/>
      <c r="M42" s="25"/>
      <c r="N42" s="25"/>
    </row>
    <row r="43" spans="1:14" ht="15">
      <c r="A43" s="17">
        <v>32</v>
      </c>
      <c r="B43" s="18" t="s">
        <v>4</v>
      </c>
      <c r="C43" s="8">
        <f t="shared" si="7"/>
        <v>45</v>
      </c>
      <c r="D43" s="8">
        <f t="shared" si="7"/>
        <v>17.1</v>
      </c>
      <c r="E43" s="23">
        <f t="shared" si="9"/>
        <v>38</v>
      </c>
      <c r="F43" s="24">
        <v>45</v>
      </c>
      <c r="G43" s="24">
        <v>17.1</v>
      </c>
      <c r="H43" s="24">
        <f t="shared" si="8"/>
        <v>38</v>
      </c>
      <c r="I43" s="31"/>
      <c r="J43" s="31"/>
      <c r="K43" s="31"/>
      <c r="L43" s="24"/>
      <c r="M43" s="25"/>
      <c r="N43" s="25"/>
    </row>
    <row r="44" spans="1:14" ht="21" customHeight="1">
      <c r="A44" s="17">
        <v>33</v>
      </c>
      <c r="B44" s="18" t="s">
        <v>5</v>
      </c>
      <c r="C44" s="8">
        <f t="shared" si="7"/>
        <v>13928.8</v>
      </c>
      <c r="D44" s="8">
        <f t="shared" si="7"/>
        <v>4808.4</v>
      </c>
      <c r="E44" s="23">
        <f t="shared" si="9"/>
        <v>34.52127965079547</v>
      </c>
      <c r="F44" s="24">
        <v>13928.8</v>
      </c>
      <c r="G44" s="24">
        <v>4808.4</v>
      </c>
      <c r="H44" s="24">
        <f t="shared" si="8"/>
        <v>34.52127965079547</v>
      </c>
      <c r="I44" s="31"/>
      <c r="J44" s="31"/>
      <c r="K44" s="31"/>
      <c r="L44" s="24"/>
      <c r="M44" s="25"/>
      <c r="N44" s="25"/>
    </row>
    <row r="45" spans="1:14" ht="33" customHeight="1">
      <c r="A45" s="17">
        <v>34</v>
      </c>
      <c r="B45" s="18" t="s">
        <v>6</v>
      </c>
      <c r="C45" s="8">
        <f>F45+I45+L45</f>
        <v>100</v>
      </c>
      <c r="D45" s="8">
        <f>G45+J45+M45</f>
        <v>0</v>
      </c>
      <c r="E45" s="23">
        <f>D45/C45*100</f>
        <v>0</v>
      </c>
      <c r="F45" s="24">
        <v>100</v>
      </c>
      <c r="G45" s="24">
        <v>0</v>
      </c>
      <c r="H45" s="24">
        <f>G45/F45*100</f>
        <v>0</v>
      </c>
      <c r="I45" s="31"/>
      <c r="J45" s="31"/>
      <c r="K45" s="31"/>
      <c r="L45" s="24"/>
      <c r="M45" s="25"/>
      <c r="N45" s="25"/>
    </row>
    <row r="46" spans="1:14" ht="36.75" customHeight="1">
      <c r="A46" s="17">
        <v>35</v>
      </c>
      <c r="B46" s="18" t="s">
        <v>11</v>
      </c>
      <c r="C46" s="8">
        <f t="shared" si="7"/>
        <v>110</v>
      </c>
      <c r="D46" s="8">
        <f t="shared" si="7"/>
        <v>100</v>
      </c>
      <c r="E46" s="23"/>
      <c r="F46" s="24">
        <v>110</v>
      </c>
      <c r="G46" s="24">
        <v>100</v>
      </c>
      <c r="H46" s="24">
        <f t="shared" si="8"/>
        <v>90.9090909090909</v>
      </c>
      <c r="I46" s="24"/>
      <c r="J46" s="24"/>
      <c r="K46" s="24"/>
      <c r="L46" s="24"/>
      <c r="M46" s="25"/>
      <c r="N46" s="25"/>
    </row>
    <row r="47" spans="1:14" ht="36.75" customHeight="1">
      <c r="A47" s="17">
        <v>36</v>
      </c>
      <c r="B47" s="18" t="s">
        <v>53</v>
      </c>
      <c r="C47" s="8">
        <f t="shared" si="7"/>
        <v>410</v>
      </c>
      <c r="D47" s="8">
        <f t="shared" si="7"/>
        <v>0</v>
      </c>
      <c r="E47" s="23">
        <f t="shared" si="9"/>
        <v>0</v>
      </c>
      <c r="F47" s="24">
        <v>410</v>
      </c>
      <c r="G47" s="24">
        <v>0</v>
      </c>
      <c r="H47" s="24">
        <f t="shared" si="8"/>
        <v>0</v>
      </c>
      <c r="I47" s="24"/>
      <c r="J47" s="24"/>
      <c r="K47" s="24"/>
      <c r="L47" s="24"/>
      <c r="M47" s="25"/>
      <c r="N47" s="25"/>
    </row>
    <row r="48" spans="1:14" ht="19.5" customHeight="1">
      <c r="A48" s="17">
        <v>37</v>
      </c>
      <c r="B48" s="18" t="s">
        <v>8</v>
      </c>
      <c r="C48" s="8">
        <f t="shared" si="7"/>
        <v>150</v>
      </c>
      <c r="D48" s="8">
        <f t="shared" si="7"/>
        <v>121.4</v>
      </c>
      <c r="E48" s="23">
        <f t="shared" si="9"/>
        <v>80.93333333333334</v>
      </c>
      <c r="F48" s="24">
        <v>150</v>
      </c>
      <c r="G48" s="24">
        <v>121.4</v>
      </c>
      <c r="H48" s="24">
        <f t="shared" si="8"/>
        <v>80.93333333333334</v>
      </c>
      <c r="I48" s="24"/>
      <c r="J48" s="24"/>
      <c r="K48" s="24"/>
      <c r="L48" s="24"/>
      <c r="M48" s="25"/>
      <c r="N48" s="25"/>
    </row>
    <row r="49" spans="1:14" ht="21.75" customHeight="1">
      <c r="A49" s="17">
        <v>38</v>
      </c>
      <c r="B49" s="18" t="s">
        <v>16</v>
      </c>
      <c r="C49" s="8">
        <f t="shared" si="7"/>
        <v>550</v>
      </c>
      <c r="D49" s="8">
        <f t="shared" si="7"/>
        <v>397</v>
      </c>
      <c r="E49" s="23">
        <f t="shared" si="9"/>
        <v>72.18181818181819</v>
      </c>
      <c r="F49" s="24">
        <v>550</v>
      </c>
      <c r="G49" s="24">
        <v>397</v>
      </c>
      <c r="H49" s="24">
        <f t="shared" si="8"/>
        <v>72.18181818181819</v>
      </c>
      <c r="I49" s="24"/>
      <c r="J49" s="24"/>
      <c r="K49" s="24"/>
      <c r="L49" s="24"/>
      <c r="M49" s="25"/>
      <c r="N49" s="25"/>
    </row>
    <row r="50" spans="1:14" ht="36" customHeight="1">
      <c r="A50" s="17">
        <v>39</v>
      </c>
      <c r="B50" s="10" t="s">
        <v>58</v>
      </c>
      <c r="C50" s="8">
        <f t="shared" si="7"/>
        <v>10</v>
      </c>
      <c r="D50" s="8">
        <f t="shared" si="7"/>
        <v>0</v>
      </c>
      <c r="E50" s="23"/>
      <c r="F50" s="24">
        <v>10</v>
      </c>
      <c r="G50" s="24">
        <v>0</v>
      </c>
      <c r="H50" s="24">
        <f t="shared" si="8"/>
        <v>0</v>
      </c>
      <c r="I50" s="24"/>
      <c r="J50" s="24"/>
      <c r="K50" s="24"/>
      <c r="L50" s="24"/>
      <c r="M50" s="25"/>
      <c r="N50" s="25"/>
    </row>
    <row r="51" spans="1:14" ht="35.25" customHeight="1">
      <c r="A51" s="17">
        <v>40</v>
      </c>
      <c r="B51" s="10" t="s">
        <v>57</v>
      </c>
      <c r="C51" s="8">
        <f t="shared" si="7"/>
        <v>3100</v>
      </c>
      <c r="D51" s="8">
        <f t="shared" si="7"/>
        <v>0</v>
      </c>
      <c r="E51" s="23"/>
      <c r="F51" s="24">
        <v>3100</v>
      </c>
      <c r="G51" s="24">
        <v>0</v>
      </c>
      <c r="H51" s="24">
        <f t="shared" si="8"/>
        <v>0</v>
      </c>
      <c r="I51" s="24"/>
      <c r="J51" s="24"/>
      <c r="K51" s="24"/>
      <c r="L51" s="24"/>
      <c r="M51" s="25"/>
      <c r="N51" s="25"/>
    </row>
    <row r="52" spans="1:14" s="16" customFormat="1" ht="21" customHeight="1">
      <c r="A52" s="21"/>
      <c r="B52" s="22" t="s">
        <v>1</v>
      </c>
      <c r="C52" s="26">
        <f>SUM(C39:C51)</f>
        <v>68341</v>
      </c>
      <c r="D52" s="26">
        <f>SUM(D39:D51)</f>
        <v>7698.199999999999</v>
      </c>
      <c r="E52" s="27">
        <f t="shared" si="9"/>
        <v>11.264394726445325</v>
      </c>
      <c r="F52" s="26">
        <f>SUM(F39:F51)</f>
        <v>43455</v>
      </c>
      <c r="G52" s="26">
        <f>SUM(G39:G51)</f>
        <v>7698.199999999999</v>
      </c>
      <c r="H52" s="26">
        <f>G52/F52*100</f>
        <v>17.715337705672532</v>
      </c>
      <c r="I52" s="26">
        <f>SUM(I39:I49)</f>
        <v>24886</v>
      </c>
      <c r="J52" s="26">
        <f>SUM(J39:J49)</f>
        <v>0</v>
      </c>
      <c r="K52" s="26">
        <v>0</v>
      </c>
      <c r="L52" s="26"/>
      <c r="M52" s="28"/>
      <c r="N52" s="28"/>
    </row>
    <row r="53" spans="1:14" ht="24.75" customHeight="1">
      <c r="A53" s="65" t="s">
        <v>18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5">
      <c r="A54" s="29" t="s">
        <v>54</v>
      </c>
      <c r="B54" s="30" t="s">
        <v>2</v>
      </c>
      <c r="C54" s="8">
        <f>F54+I54+L54</f>
        <v>256</v>
      </c>
      <c r="D54" s="8">
        <f>G54+J54+M54</f>
        <v>80.5</v>
      </c>
      <c r="E54" s="23">
        <f>D54/C54*100</f>
        <v>31.4453125</v>
      </c>
      <c r="F54" s="31">
        <v>256</v>
      </c>
      <c r="G54" s="31">
        <v>80.5</v>
      </c>
      <c r="H54" s="24">
        <f>G54/F54*100</f>
        <v>31.4453125</v>
      </c>
      <c r="I54" s="24"/>
      <c r="J54" s="24"/>
      <c r="K54" s="24"/>
      <c r="L54" s="24"/>
      <c r="M54" s="25"/>
      <c r="N54" s="25"/>
    </row>
    <row r="55" spans="1:14" ht="30">
      <c r="A55" s="29" t="s">
        <v>66</v>
      </c>
      <c r="B55" s="30" t="s">
        <v>68</v>
      </c>
      <c r="C55" s="8">
        <f>F55+I55+L55</f>
        <v>50</v>
      </c>
      <c r="D55" s="8">
        <f>G55+J55+M55</f>
        <v>20.4</v>
      </c>
      <c r="E55" s="23">
        <f>D55/C55*100</f>
        <v>40.8</v>
      </c>
      <c r="F55" s="24">
        <v>50</v>
      </c>
      <c r="G55" s="24">
        <v>20.4</v>
      </c>
      <c r="H55" s="24">
        <f>G55/F55*100</f>
        <v>40.8</v>
      </c>
      <c r="I55" s="24"/>
      <c r="J55" s="24"/>
      <c r="K55" s="24"/>
      <c r="L55" s="24"/>
      <c r="M55" s="25"/>
      <c r="N55" s="25"/>
    </row>
    <row r="56" spans="1:14" ht="30">
      <c r="A56" s="29" t="s">
        <v>40</v>
      </c>
      <c r="B56" s="30" t="s">
        <v>3</v>
      </c>
      <c r="C56" s="8">
        <f aca="true" t="shared" si="10" ref="C56:D65">F56+I56+L56</f>
        <v>10537.599999999999</v>
      </c>
      <c r="D56" s="8">
        <f t="shared" si="10"/>
        <v>255.7</v>
      </c>
      <c r="E56" s="23">
        <f aca="true" t="shared" si="11" ref="E56:E65">D56/C56*100</f>
        <v>2.426548739750987</v>
      </c>
      <c r="F56" s="31">
        <v>4593.7</v>
      </c>
      <c r="G56" s="31">
        <v>255.7</v>
      </c>
      <c r="H56" s="24">
        <f aca="true" t="shared" si="12" ref="H56:H65">G56/F56*100</f>
        <v>5.566319089187365</v>
      </c>
      <c r="I56" s="24">
        <v>5943.9</v>
      </c>
      <c r="J56" s="24">
        <v>0</v>
      </c>
      <c r="K56" s="24">
        <f>J56/I56*100</f>
        <v>0</v>
      </c>
      <c r="L56" s="24"/>
      <c r="M56" s="25"/>
      <c r="N56" s="25"/>
    </row>
    <row r="57" spans="1:14" ht="30">
      <c r="A57" s="29" t="s">
        <v>41</v>
      </c>
      <c r="B57" s="30" t="s">
        <v>0</v>
      </c>
      <c r="C57" s="8">
        <f t="shared" si="10"/>
        <v>3190.2</v>
      </c>
      <c r="D57" s="8">
        <f t="shared" si="10"/>
        <v>2348.4</v>
      </c>
      <c r="E57" s="23">
        <f t="shared" si="11"/>
        <v>73.61293962760956</v>
      </c>
      <c r="F57" s="31">
        <v>3190.2</v>
      </c>
      <c r="G57" s="32">
        <v>2348.4</v>
      </c>
      <c r="H57" s="24">
        <f t="shared" si="12"/>
        <v>73.61293962760956</v>
      </c>
      <c r="I57" s="24"/>
      <c r="J57" s="24"/>
      <c r="K57" s="24"/>
      <c r="L57" s="25"/>
      <c r="M57" s="25"/>
      <c r="N57" s="25"/>
    </row>
    <row r="58" spans="1:14" ht="15">
      <c r="A58" s="29" t="s">
        <v>42</v>
      </c>
      <c r="B58" s="30" t="s">
        <v>4</v>
      </c>
      <c r="C58" s="8">
        <f t="shared" si="10"/>
        <v>50</v>
      </c>
      <c r="D58" s="8">
        <f t="shared" si="10"/>
        <v>8.9</v>
      </c>
      <c r="E58" s="23">
        <f t="shared" si="11"/>
        <v>17.8</v>
      </c>
      <c r="F58" s="31">
        <v>50</v>
      </c>
      <c r="G58" s="31">
        <v>8.9</v>
      </c>
      <c r="H58" s="24">
        <f t="shared" si="12"/>
        <v>17.8</v>
      </c>
      <c r="I58" s="24"/>
      <c r="J58" s="31"/>
      <c r="K58" s="31"/>
      <c r="L58" s="31"/>
      <c r="M58" s="25"/>
      <c r="N58" s="25"/>
    </row>
    <row r="59" spans="1:14" ht="15">
      <c r="A59" s="29" t="s">
        <v>43</v>
      </c>
      <c r="B59" s="30" t="s">
        <v>5</v>
      </c>
      <c r="C59" s="8">
        <f t="shared" si="10"/>
        <v>16063</v>
      </c>
      <c r="D59" s="8">
        <f t="shared" si="10"/>
        <v>7357.9</v>
      </c>
      <c r="E59" s="23">
        <f t="shared" si="11"/>
        <v>45.806511859553005</v>
      </c>
      <c r="F59" s="24">
        <v>15523</v>
      </c>
      <c r="G59" s="24">
        <v>6821.9</v>
      </c>
      <c r="H59" s="24">
        <f t="shared" si="12"/>
        <v>43.9470463183663</v>
      </c>
      <c r="I59" s="24">
        <v>129.6</v>
      </c>
      <c r="J59" s="31">
        <v>128.6</v>
      </c>
      <c r="K59" s="31">
        <v>0</v>
      </c>
      <c r="L59" s="31">
        <v>410.4</v>
      </c>
      <c r="M59" s="25">
        <v>407.4</v>
      </c>
      <c r="N59" s="25">
        <v>0</v>
      </c>
    </row>
    <row r="60" spans="1:14" ht="30">
      <c r="A60" s="29" t="s">
        <v>44</v>
      </c>
      <c r="B60" s="30" t="s">
        <v>59</v>
      </c>
      <c r="C60" s="8">
        <f t="shared" si="10"/>
        <v>30</v>
      </c>
      <c r="D60" s="8">
        <f t="shared" si="10"/>
        <v>30</v>
      </c>
      <c r="E60" s="23">
        <f t="shared" si="11"/>
        <v>100</v>
      </c>
      <c r="F60" s="24">
        <v>30</v>
      </c>
      <c r="G60" s="24">
        <v>30</v>
      </c>
      <c r="H60" s="24">
        <f t="shared" si="12"/>
        <v>100</v>
      </c>
      <c r="I60" s="24"/>
      <c r="J60" s="31"/>
      <c r="K60" s="31"/>
      <c r="L60" s="31"/>
      <c r="M60" s="25"/>
      <c r="N60" s="25"/>
    </row>
    <row r="61" spans="1:14" ht="30">
      <c r="A61" s="29" t="s">
        <v>45</v>
      </c>
      <c r="B61" s="30" t="s">
        <v>11</v>
      </c>
      <c r="C61" s="8">
        <f t="shared" si="10"/>
        <v>30</v>
      </c>
      <c r="D61" s="8">
        <f t="shared" si="10"/>
        <v>0</v>
      </c>
      <c r="E61" s="23">
        <f t="shared" si="11"/>
        <v>0</v>
      </c>
      <c r="F61" s="24">
        <v>30</v>
      </c>
      <c r="G61" s="24">
        <v>0</v>
      </c>
      <c r="H61" s="24">
        <f t="shared" si="12"/>
        <v>0</v>
      </c>
      <c r="I61" s="24"/>
      <c r="J61" s="24"/>
      <c r="K61" s="24"/>
      <c r="L61" s="24"/>
      <c r="M61" s="25"/>
      <c r="N61" s="25"/>
    </row>
    <row r="62" spans="1:14" ht="15">
      <c r="A62" s="29" t="s">
        <v>46</v>
      </c>
      <c r="B62" s="30" t="s">
        <v>10</v>
      </c>
      <c r="C62" s="8">
        <f t="shared" si="10"/>
        <v>50</v>
      </c>
      <c r="D62" s="8">
        <f t="shared" si="10"/>
        <v>10</v>
      </c>
      <c r="E62" s="23">
        <f t="shared" si="11"/>
        <v>20</v>
      </c>
      <c r="F62" s="31">
        <v>50</v>
      </c>
      <c r="G62" s="31">
        <v>10</v>
      </c>
      <c r="H62" s="24">
        <f t="shared" si="12"/>
        <v>20</v>
      </c>
      <c r="I62" s="24"/>
      <c r="J62" s="24"/>
      <c r="K62" s="24"/>
      <c r="L62" s="24"/>
      <c r="M62" s="25"/>
      <c r="N62" s="25"/>
    </row>
    <row r="63" spans="1:14" ht="26.25" customHeight="1">
      <c r="A63" s="29" t="s">
        <v>47</v>
      </c>
      <c r="B63" s="30" t="s">
        <v>8</v>
      </c>
      <c r="C63" s="8">
        <f t="shared" si="10"/>
        <v>300</v>
      </c>
      <c r="D63" s="8">
        <f t="shared" si="10"/>
        <v>197.7</v>
      </c>
      <c r="E63" s="23">
        <f t="shared" si="11"/>
        <v>65.89999999999999</v>
      </c>
      <c r="F63" s="31">
        <v>300</v>
      </c>
      <c r="G63" s="31">
        <v>197.7</v>
      </c>
      <c r="H63" s="24">
        <f t="shared" si="12"/>
        <v>65.89999999999999</v>
      </c>
      <c r="I63" s="24"/>
      <c r="J63" s="24"/>
      <c r="K63" s="24"/>
      <c r="L63" s="24"/>
      <c r="M63" s="25"/>
      <c r="N63" s="25"/>
    </row>
    <row r="64" spans="1:14" ht="15">
      <c r="A64" s="29" t="s">
        <v>48</v>
      </c>
      <c r="B64" s="30" t="s">
        <v>16</v>
      </c>
      <c r="C64" s="8">
        <f t="shared" si="10"/>
        <v>440</v>
      </c>
      <c r="D64" s="8">
        <f t="shared" si="10"/>
        <v>236.5</v>
      </c>
      <c r="E64" s="23">
        <f t="shared" si="11"/>
        <v>53.75</v>
      </c>
      <c r="F64" s="31">
        <v>440</v>
      </c>
      <c r="G64" s="31">
        <v>236.5</v>
      </c>
      <c r="H64" s="24">
        <f t="shared" si="12"/>
        <v>53.75</v>
      </c>
      <c r="I64" s="24"/>
      <c r="J64" s="24"/>
      <c r="K64" s="24"/>
      <c r="L64" s="24"/>
      <c r="M64" s="25"/>
      <c r="N64" s="25"/>
    </row>
    <row r="65" spans="1:14" ht="30">
      <c r="A65" s="29" t="s">
        <v>49</v>
      </c>
      <c r="B65" s="10" t="s">
        <v>57</v>
      </c>
      <c r="C65" s="8">
        <f t="shared" si="10"/>
        <v>15615.5</v>
      </c>
      <c r="D65" s="8">
        <f t="shared" si="10"/>
        <v>0</v>
      </c>
      <c r="E65" s="23">
        <f t="shared" si="11"/>
        <v>0</v>
      </c>
      <c r="F65" s="31">
        <v>1249.3</v>
      </c>
      <c r="G65" s="31">
        <v>0</v>
      </c>
      <c r="H65" s="24">
        <f t="shared" si="12"/>
        <v>0</v>
      </c>
      <c r="I65" s="24">
        <v>574.6</v>
      </c>
      <c r="J65" s="24">
        <v>0</v>
      </c>
      <c r="K65" s="24">
        <v>0</v>
      </c>
      <c r="L65" s="24">
        <v>13791.6</v>
      </c>
      <c r="M65" s="25">
        <v>0</v>
      </c>
      <c r="N65" s="25">
        <v>0</v>
      </c>
    </row>
    <row r="66" spans="1:14" s="16" customFormat="1" ht="18.75" customHeight="1">
      <c r="A66" s="33"/>
      <c r="B66" s="34" t="s">
        <v>1</v>
      </c>
      <c r="C66" s="26">
        <f>SUM(C54:C65)</f>
        <v>46612.3</v>
      </c>
      <c r="D66" s="26">
        <f>SUM(D54:D65)</f>
        <v>10546</v>
      </c>
      <c r="E66" s="27">
        <f>D66/C66*100</f>
        <v>22.624929471405615</v>
      </c>
      <c r="F66" s="26">
        <f>SUM(F54:F65)</f>
        <v>25762.2</v>
      </c>
      <c r="G66" s="26">
        <f>SUM(G54:G65)</f>
        <v>10010</v>
      </c>
      <c r="H66" s="26">
        <f>G66/F66*100</f>
        <v>38.85537725815342</v>
      </c>
      <c r="I66" s="26">
        <f>SUM(I54:I65)</f>
        <v>6648.1</v>
      </c>
      <c r="J66" s="26">
        <f>SUM(J54:J64)</f>
        <v>128.6</v>
      </c>
      <c r="K66" s="26">
        <f>J66/I66*100</f>
        <v>1.9343872685428916</v>
      </c>
      <c r="L66" s="26">
        <f>SUM(L54:L65)</f>
        <v>14202</v>
      </c>
      <c r="M66" s="26">
        <f>SUM(M54:M64)</f>
        <v>407.4</v>
      </c>
      <c r="N66" s="28">
        <v>0</v>
      </c>
    </row>
    <row r="67" spans="1:14" ht="21.75" customHeight="1">
      <c r="A67" s="66" t="s">
        <v>19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25.5" customHeight="1">
      <c r="A68" s="29" t="s">
        <v>50</v>
      </c>
      <c r="B68" s="30" t="s">
        <v>2</v>
      </c>
      <c r="C68" s="8">
        <f aca="true" t="shared" si="13" ref="C68:D78">F68+I68+L68</f>
        <v>122</v>
      </c>
      <c r="D68" s="8">
        <f t="shared" si="13"/>
        <v>80</v>
      </c>
      <c r="E68" s="23">
        <f>D68/C68*100</f>
        <v>65.57377049180327</v>
      </c>
      <c r="F68" s="31">
        <v>122</v>
      </c>
      <c r="G68" s="31">
        <v>80</v>
      </c>
      <c r="H68" s="24">
        <f>G68/F68*100</f>
        <v>65.57377049180327</v>
      </c>
      <c r="I68" s="24"/>
      <c r="J68" s="24"/>
      <c r="K68" s="24"/>
      <c r="L68" s="24"/>
      <c r="M68" s="25"/>
      <c r="N68" s="25"/>
    </row>
    <row r="69" spans="1:14" ht="18.75" customHeight="1">
      <c r="A69" s="29" t="s">
        <v>51</v>
      </c>
      <c r="B69" s="30" t="s">
        <v>9</v>
      </c>
      <c r="C69" s="8">
        <f t="shared" si="13"/>
        <v>15</v>
      </c>
      <c r="D69" s="8">
        <f t="shared" si="13"/>
        <v>15</v>
      </c>
      <c r="E69" s="23">
        <f aca="true" t="shared" si="14" ref="E69:E79">D69/C69*100</f>
        <v>100</v>
      </c>
      <c r="F69" s="31">
        <v>15</v>
      </c>
      <c r="G69" s="31">
        <v>15</v>
      </c>
      <c r="H69" s="24">
        <f aca="true" t="shared" si="15" ref="H69:H78">G69/F69*100</f>
        <v>100</v>
      </c>
      <c r="I69" s="24"/>
      <c r="J69" s="24"/>
      <c r="K69" s="24"/>
      <c r="L69" s="24"/>
      <c r="M69" s="25"/>
      <c r="N69" s="25"/>
    </row>
    <row r="70" spans="1:14" ht="36.75" customHeight="1">
      <c r="A70" s="29" t="s">
        <v>52</v>
      </c>
      <c r="B70" s="30" t="s">
        <v>3</v>
      </c>
      <c r="C70" s="8">
        <f t="shared" si="13"/>
        <v>4004</v>
      </c>
      <c r="D70" s="8">
        <f t="shared" si="13"/>
        <v>267</v>
      </c>
      <c r="E70" s="23">
        <f t="shared" si="14"/>
        <v>6.6683316683316685</v>
      </c>
      <c r="F70" s="31">
        <v>4004</v>
      </c>
      <c r="G70" s="31">
        <v>267</v>
      </c>
      <c r="H70" s="24">
        <f t="shared" si="15"/>
        <v>6.6683316683316685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39</v>
      </c>
      <c r="B71" s="30" t="s">
        <v>0</v>
      </c>
      <c r="C71" s="8">
        <f t="shared" si="13"/>
        <v>6380</v>
      </c>
      <c r="D71" s="8">
        <f t="shared" si="13"/>
        <v>3039.2</v>
      </c>
      <c r="E71" s="23">
        <f t="shared" si="14"/>
        <v>47.63636363636363</v>
      </c>
      <c r="F71" s="31">
        <v>6080</v>
      </c>
      <c r="G71" s="32">
        <v>3039.2</v>
      </c>
      <c r="H71" s="24">
        <f t="shared" si="15"/>
        <v>49.98684210526316</v>
      </c>
      <c r="I71" s="24">
        <v>300</v>
      </c>
      <c r="J71" s="24">
        <v>0</v>
      </c>
      <c r="K71" s="24">
        <f>J71/I71*100</f>
        <v>0</v>
      </c>
      <c r="L71" s="25"/>
      <c r="M71" s="25"/>
      <c r="N71" s="25"/>
    </row>
    <row r="72" spans="1:14" ht="36.75" customHeight="1">
      <c r="A72" s="29" t="s">
        <v>61</v>
      </c>
      <c r="B72" s="30" t="s">
        <v>60</v>
      </c>
      <c r="C72" s="8">
        <f t="shared" si="13"/>
        <v>30</v>
      </c>
      <c r="D72" s="8">
        <f t="shared" si="13"/>
        <v>0</v>
      </c>
      <c r="E72" s="23">
        <f t="shared" si="14"/>
        <v>0</v>
      </c>
      <c r="F72" s="31">
        <v>30</v>
      </c>
      <c r="G72" s="32">
        <v>0</v>
      </c>
      <c r="H72" s="24">
        <f t="shared" si="15"/>
        <v>0</v>
      </c>
      <c r="I72" s="24"/>
      <c r="J72" s="31"/>
      <c r="K72" s="31"/>
      <c r="L72" s="25"/>
      <c r="M72" s="25"/>
      <c r="N72" s="25"/>
    </row>
    <row r="73" spans="1:14" ht="17.25" customHeight="1">
      <c r="A73" s="29" t="s">
        <v>62</v>
      </c>
      <c r="B73" s="30" t="s">
        <v>5</v>
      </c>
      <c r="C73" s="8">
        <f t="shared" si="13"/>
        <v>21500.5</v>
      </c>
      <c r="D73" s="8">
        <f t="shared" si="13"/>
        <v>9481.8</v>
      </c>
      <c r="E73" s="23">
        <f t="shared" si="14"/>
        <v>44.10036975884282</v>
      </c>
      <c r="F73" s="31">
        <v>21500.5</v>
      </c>
      <c r="G73" s="31">
        <v>9481.8</v>
      </c>
      <c r="H73" s="24">
        <f t="shared" si="15"/>
        <v>44.10036975884282</v>
      </c>
      <c r="I73" s="24"/>
      <c r="J73" s="31"/>
      <c r="K73" s="31"/>
      <c r="L73" s="24"/>
      <c r="M73" s="25"/>
      <c r="N73" s="25"/>
    </row>
    <row r="74" spans="1:14" ht="36.75" customHeight="1">
      <c r="A74" s="29" t="s">
        <v>63</v>
      </c>
      <c r="B74" s="30" t="s">
        <v>6</v>
      </c>
      <c r="C74" s="8">
        <f t="shared" si="13"/>
        <v>2405</v>
      </c>
      <c r="D74" s="8">
        <f t="shared" si="13"/>
        <v>2402.4</v>
      </c>
      <c r="E74" s="23">
        <f t="shared" si="14"/>
        <v>99.89189189189189</v>
      </c>
      <c r="F74" s="31">
        <v>2405</v>
      </c>
      <c r="G74" s="31">
        <v>2402.4</v>
      </c>
      <c r="H74" s="24">
        <f t="shared" si="15"/>
        <v>99.89189189189189</v>
      </c>
      <c r="I74" s="24"/>
      <c r="J74" s="31"/>
      <c r="K74" s="31"/>
      <c r="L74" s="24"/>
      <c r="M74" s="25"/>
      <c r="N74" s="25"/>
    </row>
    <row r="75" spans="1:14" ht="23.25" customHeight="1">
      <c r="A75" s="29" t="s">
        <v>64</v>
      </c>
      <c r="B75" s="30" t="s">
        <v>7</v>
      </c>
      <c r="C75" s="8">
        <f t="shared" si="13"/>
        <v>10</v>
      </c>
      <c r="D75" s="8">
        <f t="shared" si="13"/>
        <v>0</v>
      </c>
      <c r="E75" s="23">
        <f t="shared" si="14"/>
        <v>0</v>
      </c>
      <c r="F75" s="31">
        <v>10</v>
      </c>
      <c r="G75" s="31">
        <v>0</v>
      </c>
      <c r="H75" s="24">
        <f t="shared" si="15"/>
        <v>0</v>
      </c>
      <c r="I75" s="24"/>
      <c r="J75" s="31"/>
      <c r="K75" s="31"/>
      <c r="L75" s="24"/>
      <c r="M75" s="25"/>
      <c r="N75" s="25"/>
    </row>
    <row r="76" spans="1:14" ht="31.5" customHeight="1">
      <c r="A76" s="29" t="s">
        <v>65</v>
      </c>
      <c r="B76" s="30" t="s">
        <v>27</v>
      </c>
      <c r="C76" s="8">
        <f t="shared" si="13"/>
        <v>50</v>
      </c>
      <c r="D76" s="8">
        <f t="shared" si="13"/>
        <v>10</v>
      </c>
      <c r="E76" s="23">
        <f t="shared" si="14"/>
        <v>20</v>
      </c>
      <c r="F76" s="31">
        <v>50</v>
      </c>
      <c r="G76" s="31">
        <v>10</v>
      </c>
      <c r="H76" s="24">
        <f t="shared" si="15"/>
        <v>20</v>
      </c>
      <c r="I76" s="24"/>
      <c r="J76" s="31"/>
      <c r="K76" s="31"/>
      <c r="L76" s="24"/>
      <c r="M76" s="25"/>
      <c r="N76" s="25"/>
    </row>
    <row r="77" spans="1:14" ht="22.5" customHeight="1">
      <c r="A77" s="29" t="s">
        <v>69</v>
      </c>
      <c r="B77" s="30" t="s">
        <v>8</v>
      </c>
      <c r="C77" s="8">
        <f t="shared" si="13"/>
        <v>114</v>
      </c>
      <c r="D77" s="8">
        <f t="shared" si="13"/>
        <v>77.8</v>
      </c>
      <c r="E77" s="23">
        <f t="shared" si="14"/>
        <v>68.24561403508773</v>
      </c>
      <c r="F77" s="31">
        <v>114</v>
      </c>
      <c r="G77" s="31">
        <v>77.8</v>
      </c>
      <c r="H77" s="24">
        <f t="shared" si="15"/>
        <v>68.24561403508773</v>
      </c>
      <c r="I77" s="24"/>
      <c r="J77" s="24"/>
      <c r="K77" s="24"/>
      <c r="L77" s="24"/>
      <c r="M77" s="25"/>
      <c r="N77" s="25"/>
    </row>
    <row r="78" spans="1:14" ht="16.5" customHeight="1">
      <c r="A78" s="29" t="s">
        <v>70</v>
      </c>
      <c r="B78" s="30" t="s">
        <v>16</v>
      </c>
      <c r="C78" s="8">
        <f t="shared" si="13"/>
        <v>800</v>
      </c>
      <c r="D78" s="8">
        <f t="shared" si="13"/>
        <v>227</v>
      </c>
      <c r="E78" s="23">
        <f t="shared" si="14"/>
        <v>28.375</v>
      </c>
      <c r="F78" s="31">
        <v>800</v>
      </c>
      <c r="G78" s="31">
        <v>227</v>
      </c>
      <c r="H78" s="24">
        <f t="shared" si="15"/>
        <v>28.375</v>
      </c>
      <c r="I78" s="24"/>
      <c r="J78" s="24"/>
      <c r="K78" s="24"/>
      <c r="L78" s="24"/>
      <c r="M78" s="25"/>
      <c r="N78" s="25"/>
    </row>
    <row r="79" spans="1:14" s="16" customFormat="1" ht="22.5" customHeight="1">
      <c r="A79" s="33"/>
      <c r="B79" s="34" t="s">
        <v>1</v>
      </c>
      <c r="C79" s="26">
        <f>SUM(C68:C78)</f>
        <v>35430.5</v>
      </c>
      <c r="D79" s="26">
        <f>SUM(D68:D78)</f>
        <v>15600.199999999999</v>
      </c>
      <c r="E79" s="27">
        <f t="shared" si="14"/>
        <v>44.0304257631137</v>
      </c>
      <c r="F79" s="26">
        <f>SUM(F68:F78)</f>
        <v>35130.5</v>
      </c>
      <c r="G79" s="26">
        <f>SUM(G68:G78)</f>
        <v>15600.199999999999</v>
      </c>
      <c r="H79" s="26">
        <f>G79/F79*100</f>
        <v>44.40642746331535</v>
      </c>
      <c r="I79" s="26">
        <f>SUM(I68:I78)</f>
        <v>300</v>
      </c>
      <c r="J79" s="26">
        <f>SUM(J68:J78)</f>
        <v>0</v>
      </c>
      <c r="K79" s="26">
        <v>0</v>
      </c>
      <c r="L79" s="26"/>
      <c r="M79" s="28"/>
      <c r="N79" s="28"/>
    </row>
    <row r="80" spans="1:14" ht="19.5" customHeight="1">
      <c r="A80" s="65" t="s">
        <v>20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22.5" customHeight="1">
      <c r="A81" s="17">
        <v>63</v>
      </c>
      <c r="B81" s="18" t="s">
        <v>2</v>
      </c>
      <c r="C81" s="8">
        <f>F81+I81+L81</f>
        <v>20</v>
      </c>
      <c r="D81" s="8">
        <f>G81+J81+M81</f>
        <v>20</v>
      </c>
      <c r="E81" s="23">
        <f>D81/C81*100</f>
        <v>100</v>
      </c>
      <c r="F81" s="31">
        <v>20</v>
      </c>
      <c r="G81" s="31">
        <v>20</v>
      </c>
      <c r="H81" s="24">
        <f>G81/F81*100</f>
        <v>100</v>
      </c>
      <c r="I81" s="24"/>
      <c r="J81" s="24"/>
      <c r="K81" s="24"/>
      <c r="L81" s="24"/>
      <c r="M81" s="25"/>
      <c r="N81" s="25"/>
    </row>
    <row r="82" spans="1:14" ht="18" customHeight="1">
      <c r="A82" s="17">
        <v>64</v>
      </c>
      <c r="B82" s="18" t="s">
        <v>9</v>
      </c>
      <c r="C82" s="8">
        <f>F82+I82+L82</f>
        <v>7</v>
      </c>
      <c r="D82" s="8">
        <f>G82+J82+M82</f>
        <v>0</v>
      </c>
      <c r="E82" s="23">
        <f>D82/C82*100</f>
        <v>0</v>
      </c>
      <c r="F82" s="31">
        <v>7</v>
      </c>
      <c r="G82" s="31">
        <v>0</v>
      </c>
      <c r="H82" s="24">
        <f aca="true" t="shared" si="16" ref="H82:H92">G82/F82*100</f>
        <v>0</v>
      </c>
      <c r="I82" s="24"/>
      <c r="J82" s="24"/>
      <c r="K82" s="24"/>
      <c r="L82" s="24"/>
      <c r="M82" s="25"/>
      <c r="N82" s="25"/>
    </row>
    <row r="83" spans="1:14" ht="30" customHeight="1">
      <c r="A83" s="17">
        <v>65</v>
      </c>
      <c r="B83" s="18" t="s">
        <v>3</v>
      </c>
      <c r="C83" s="8">
        <f aca="true" t="shared" si="17" ref="C83:D92">F83+I83+L83</f>
        <v>1763.5</v>
      </c>
      <c r="D83" s="8">
        <f t="shared" si="17"/>
        <v>384.5</v>
      </c>
      <c r="E83" s="23">
        <f aca="true" t="shared" si="18" ref="E83:E93">D83/C83*100</f>
        <v>21.80323220867593</v>
      </c>
      <c r="F83" s="31">
        <v>1763.5</v>
      </c>
      <c r="G83" s="31">
        <v>384.5</v>
      </c>
      <c r="H83" s="24">
        <f t="shared" si="16"/>
        <v>21.80323220867593</v>
      </c>
      <c r="I83" s="24"/>
      <c r="J83" s="24"/>
      <c r="K83" s="24"/>
      <c r="L83" s="24"/>
      <c r="M83" s="25"/>
      <c r="N83" s="25"/>
    </row>
    <row r="84" spans="1:14" ht="30" customHeight="1">
      <c r="A84" s="17">
        <v>66</v>
      </c>
      <c r="B84" s="18" t="s">
        <v>0</v>
      </c>
      <c r="C84" s="8">
        <f t="shared" si="17"/>
        <v>3583.5</v>
      </c>
      <c r="D84" s="8">
        <f t="shared" si="17"/>
        <v>733.2</v>
      </c>
      <c r="E84" s="23">
        <f t="shared" si="18"/>
        <v>20.46044370029301</v>
      </c>
      <c r="F84" s="31">
        <v>1552.4</v>
      </c>
      <c r="G84" s="31">
        <v>733.2</v>
      </c>
      <c r="H84" s="24">
        <f t="shared" si="16"/>
        <v>47.23009533625354</v>
      </c>
      <c r="I84" s="24">
        <v>2031.1</v>
      </c>
      <c r="J84" s="24">
        <v>0</v>
      </c>
      <c r="K84" s="24">
        <f>J84/I84*100</f>
        <v>0</v>
      </c>
      <c r="L84" s="24"/>
      <c r="M84" s="25"/>
      <c r="N84" s="25"/>
    </row>
    <row r="85" spans="1:14" ht="30" customHeight="1">
      <c r="A85" s="17">
        <v>67</v>
      </c>
      <c r="B85" s="18" t="s">
        <v>60</v>
      </c>
      <c r="C85" s="8">
        <f t="shared" si="17"/>
        <v>10</v>
      </c>
      <c r="D85" s="8">
        <f t="shared" si="17"/>
        <v>0</v>
      </c>
      <c r="E85" s="23"/>
      <c r="F85" s="31">
        <v>10</v>
      </c>
      <c r="G85" s="31">
        <v>0</v>
      </c>
      <c r="H85" s="24">
        <f t="shared" si="16"/>
        <v>0</v>
      </c>
      <c r="I85" s="24"/>
      <c r="J85" s="24"/>
      <c r="K85" s="24"/>
      <c r="L85" s="24"/>
      <c r="M85" s="25"/>
      <c r="N85" s="25"/>
    </row>
    <row r="86" spans="1:14" ht="15.75" customHeight="1">
      <c r="A86" s="17">
        <v>68</v>
      </c>
      <c r="B86" s="18" t="s">
        <v>5</v>
      </c>
      <c r="C86" s="8">
        <f t="shared" si="17"/>
        <v>5151.4</v>
      </c>
      <c r="D86" s="8">
        <f t="shared" si="17"/>
        <v>2869.3</v>
      </c>
      <c r="E86" s="23">
        <f t="shared" si="18"/>
        <v>55.69942151648096</v>
      </c>
      <c r="F86" s="24">
        <v>5151.4</v>
      </c>
      <c r="G86" s="24">
        <v>2869.3</v>
      </c>
      <c r="H86" s="24">
        <f t="shared" si="16"/>
        <v>55.69942151648096</v>
      </c>
      <c r="I86" s="24"/>
      <c r="J86" s="24"/>
      <c r="K86" s="24"/>
      <c r="L86" s="24"/>
      <c r="M86" s="31"/>
      <c r="N86" s="24"/>
    </row>
    <row r="87" spans="1:14" ht="31.5" customHeight="1">
      <c r="A87" s="17">
        <v>69</v>
      </c>
      <c r="B87" s="18" t="s">
        <v>6</v>
      </c>
      <c r="C87" s="8">
        <f t="shared" si="17"/>
        <v>10</v>
      </c>
      <c r="D87" s="8">
        <f t="shared" si="17"/>
        <v>0</v>
      </c>
      <c r="E87" s="23">
        <f t="shared" si="18"/>
        <v>0</v>
      </c>
      <c r="F87" s="31">
        <v>10</v>
      </c>
      <c r="G87" s="31">
        <v>0</v>
      </c>
      <c r="H87" s="24">
        <f t="shared" si="16"/>
        <v>0</v>
      </c>
      <c r="I87" s="24"/>
      <c r="J87" s="24"/>
      <c r="K87" s="24"/>
      <c r="L87" s="24"/>
      <c r="M87" s="25"/>
      <c r="N87" s="25"/>
    </row>
    <row r="88" spans="1:14" ht="30.75" customHeight="1">
      <c r="A88" s="17">
        <v>70</v>
      </c>
      <c r="B88" s="18" t="s">
        <v>11</v>
      </c>
      <c r="C88" s="8">
        <f t="shared" si="17"/>
        <v>10</v>
      </c>
      <c r="D88" s="8">
        <f t="shared" si="17"/>
        <v>0</v>
      </c>
      <c r="E88" s="23"/>
      <c r="F88" s="31">
        <v>10</v>
      </c>
      <c r="G88" s="31">
        <v>0</v>
      </c>
      <c r="H88" s="24">
        <f t="shared" si="16"/>
        <v>0</v>
      </c>
      <c r="I88" s="24"/>
      <c r="J88" s="24"/>
      <c r="K88" s="24"/>
      <c r="L88" s="24"/>
      <c r="M88" s="25"/>
      <c r="N88" s="25"/>
    </row>
    <row r="89" spans="1:14" ht="17.25" customHeight="1">
      <c r="A89" s="17">
        <v>71</v>
      </c>
      <c r="B89" s="18" t="s">
        <v>10</v>
      </c>
      <c r="C89" s="8">
        <f t="shared" si="17"/>
        <v>40</v>
      </c>
      <c r="D89" s="8">
        <f t="shared" si="17"/>
        <v>19.9</v>
      </c>
      <c r="E89" s="23">
        <f t="shared" si="18"/>
        <v>49.74999999999999</v>
      </c>
      <c r="F89" s="31">
        <v>40</v>
      </c>
      <c r="G89" s="31">
        <v>19.9</v>
      </c>
      <c r="H89" s="24">
        <f t="shared" si="16"/>
        <v>49.74999999999999</v>
      </c>
      <c r="I89" s="24"/>
      <c r="J89" s="24"/>
      <c r="K89" s="24"/>
      <c r="L89" s="24"/>
      <c r="M89" s="25"/>
      <c r="N89" s="25"/>
    </row>
    <row r="90" spans="1:14" ht="15.75" customHeight="1">
      <c r="A90" s="17">
        <v>72</v>
      </c>
      <c r="B90" s="18" t="s">
        <v>8</v>
      </c>
      <c r="C90" s="8">
        <f t="shared" si="17"/>
        <v>50</v>
      </c>
      <c r="D90" s="8">
        <f t="shared" si="17"/>
        <v>16.8</v>
      </c>
      <c r="E90" s="23">
        <f t="shared" si="18"/>
        <v>33.6</v>
      </c>
      <c r="F90" s="31">
        <v>50</v>
      </c>
      <c r="G90" s="31">
        <v>16.8</v>
      </c>
      <c r="H90" s="24">
        <f t="shared" si="16"/>
        <v>33.6</v>
      </c>
      <c r="I90" s="24"/>
      <c r="J90" s="24"/>
      <c r="K90" s="24"/>
      <c r="L90" s="24"/>
      <c r="M90" s="25"/>
      <c r="N90" s="25"/>
    </row>
    <row r="91" spans="1:14" ht="17.25" customHeight="1">
      <c r="A91" s="17">
        <v>73</v>
      </c>
      <c r="B91" s="18" t="s">
        <v>16</v>
      </c>
      <c r="C91" s="8">
        <f t="shared" si="17"/>
        <v>236</v>
      </c>
      <c r="D91" s="8">
        <f t="shared" si="17"/>
        <v>205</v>
      </c>
      <c r="E91" s="23">
        <f t="shared" si="18"/>
        <v>86.86440677966102</v>
      </c>
      <c r="F91" s="31">
        <v>236</v>
      </c>
      <c r="G91" s="31">
        <v>205</v>
      </c>
      <c r="H91" s="24">
        <f t="shared" si="16"/>
        <v>86.86440677966102</v>
      </c>
      <c r="I91" s="24"/>
      <c r="J91" s="24"/>
      <c r="K91" s="24"/>
      <c r="L91" s="24"/>
      <c r="M91" s="25"/>
      <c r="N91" s="25"/>
    </row>
    <row r="92" spans="1:14" ht="29.25" customHeight="1">
      <c r="A92" s="17">
        <v>74</v>
      </c>
      <c r="B92" s="10" t="s">
        <v>57</v>
      </c>
      <c r="C92" s="8">
        <f t="shared" si="17"/>
        <v>1061.4</v>
      </c>
      <c r="D92" s="8">
        <f t="shared" si="17"/>
        <v>20</v>
      </c>
      <c r="E92" s="23">
        <f t="shared" si="18"/>
        <v>1.884303749764462</v>
      </c>
      <c r="F92" s="31">
        <v>1061.4</v>
      </c>
      <c r="G92" s="31">
        <v>20</v>
      </c>
      <c r="H92" s="24">
        <f t="shared" si="16"/>
        <v>1.884303749764462</v>
      </c>
      <c r="I92" s="31"/>
      <c r="J92" s="31"/>
      <c r="K92" s="31"/>
      <c r="L92" s="31"/>
      <c r="M92" s="32"/>
      <c r="N92" s="24"/>
    </row>
    <row r="93" spans="1:14" s="16" customFormat="1" ht="27.75" customHeight="1">
      <c r="A93" s="21"/>
      <c r="B93" s="22" t="s">
        <v>1</v>
      </c>
      <c r="C93" s="26">
        <f>SUM(C81:C92)</f>
        <v>11942.8</v>
      </c>
      <c r="D93" s="26">
        <f>SUM(D81:D92)</f>
        <v>4268.700000000001</v>
      </c>
      <c r="E93" s="27">
        <f t="shared" si="18"/>
        <v>35.74287436781995</v>
      </c>
      <c r="F93" s="26">
        <f>SUM(F81:F92)</f>
        <v>9911.699999999999</v>
      </c>
      <c r="G93" s="26">
        <f>SUM(G81:G92)</f>
        <v>4268.700000000001</v>
      </c>
      <c r="H93" s="26">
        <f>G93/F93*100</f>
        <v>43.06728411876874</v>
      </c>
      <c r="I93" s="26">
        <f>SUM(I83:I92)</f>
        <v>2031.1</v>
      </c>
      <c r="J93" s="26">
        <f>SUM(J83:J92)</f>
        <v>0</v>
      </c>
      <c r="K93" s="26">
        <v>0</v>
      </c>
      <c r="L93" s="26">
        <f>SUM(L83:L92)</f>
        <v>0</v>
      </c>
      <c r="M93" s="26">
        <f>SUM(M83:M92)</f>
        <v>0</v>
      </c>
      <c r="N93" s="28">
        <v>0</v>
      </c>
    </row>
    <row r="94" spans="1:14" ht="22.5" customHeight="1">
      <c r="A94" s="65" t="s">
        <v>21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21.75" customHeight="1">
      <c r="A95" s="17">
        <v>75</v>
      </c>
      <c r="B95" s="18" t="s">
        <v>2</v>
      </c>
      <c r="C95" s="8">
        <f aca="true" t="shared" si="19" ref="C95:D106">F95+I95+L95</f>
        <v>20</v>
      </c>
      <c r="D95" s="8">
        <f t="shared" si="19"/>
        <v>0</v>
      </c>
      <c r="E95" s="23">
        <f>D95/C95*100</f>
        <v>0</v>
      </c>
      <c r="F95" s="31">
        <v>20</v>
      </c>
      <c r="G95" s="31">
        <v>0</v>
      </c>
      <c r="H95" s="24">
        <f>G95/F95*100</f>
        <v>0</v>
      </c>
      <c r="I95" s="24"/>
      <c r="J95" s="24"/>
      <c r="K95" s="24"/>
      <c r="L95" s="24"/>
      <c r="M95" s="25"/>
      <c r="N95" s="25"/>
    </row>
    <row r="96" spans="1:14" ht="16.5" customHeight="1">
      <c r="A96" s="17">
        <v>76</v>
      </c>
      <c r="B96" s="18" t="s">
        <v>9</v>
      </c>
      <c r="C96" s="8">
        <f t="shared" si="19"/>
        <v>10</v>
      </c>
      <c r="D96" s="8">
        <f t="shared" si="19"/>
        <v>10</v>
      </c>
      <c r="E96" s="23">
        <f aca="true" t="shared" si="20" ref="E96:E107">D96/C96*100</f>
        <v>100</v>
      </c>
      <c r="F96" s="31">
        <v>10</v>
      </c>
      <c r="G96" s="31">
        <v>10</v>
      </c>
      <c r="H96" s="24">
        <f aca="true" t="shared" si="21" ref="H96:H107">G96/F96*100</f>
        <v>100</v>
      </c>
      <c r="I96" s="24"/>
      <c r="J96" s="24"/>
      <c r="K96" s="24"/>
      <c r="L96" s="24"/>
      <c r="M96" s="25"/>
      <c r="N96" s="25"/>
    </row>
    <row r="97" spans="1:14" ht="35.25" customHeight="1">
      <c r="A97" s="17">
        <v>77</v>
      </c>
      <c r="B97" s="18" t="s">
        <v>3</v>
      </c>
      <c r="C97" s="8">
        <f t="shared" si="19"/>
        <v>21307.7</v>
      </c>
      <c r="D97" s="8">
        <f t="shared" si="19"/>
        <v>881.6</v>
      </c>
      <c r="E97" s="23">
        <f t="shared" si="20"/>
        <v>4.1374714305157285</v>
      </c>
      <c r="F97" s="31">
        <v>2725</v>
      </c>
      <c r="G97" s="31">
        <v>881.6</v>
      </c>
      <c r="H97" s="24">
        <f t="shared" si="21"/>
        <v>32.35229357798165</v>
      </c>
      <c r="I97" s="24">
        <v>18582.7</v>
      </c>
      <c r="J97" s="24">
        <v>0</v>
      </c>
      <c r="K97" s="24">
        <f>J97/I97*100</f>
        <v>0</v>
      </c>
      <c r="L97" s="24"/>
      <c r="M97" s="25"/>
      <c r="N97" s="25"/>
    </row>
    <row r="98" spans="1:14" ht="36.75" customHeight="1">
      <c r="A98" s="17">
        <v>78</v>
      </c>
      <c r="B98" s="18" t="s">
        <v>0</v>
      </c>
      <c r="C98" s="8">
        <f t="shared" si="19"/>
        <v>1992.1</v>
      </c>
      <c r="D98" s="8">
        <f t="shared" si="19"/>
        <v>1460.3</v>
      </c>
      <c r="E98" s="23">
        <f t="shared" si="20"/>
        <v>73.30455298428794</v>
      </c>
      <c r="F98" s="31">
        <v>1992.1</v>
      </c>
      <c r="G98" s="32">
        <v>1460.3</v>
      </c>
      <c r="H98" s="24">
        <f t="shared" si="21"/>
        <v>73.30455298428794</v>
      </c>
      <c r="I98" s="24"/>
      <c r="J98" s="24"/>
      <c r="K98" s="24"/>
      <c r="L98" s="25"/>
      <c r="M98" s="25"/>
      <c r="N98" s="25"/>
    </row>
    <row r="99" spans="1:14" ht="20.25" customHeight="1">
      <c r="A99" s="17">
        <v>79</v>
      </c>
      <c r="B99" s="18" t="s">
        <v>4</v>
      </c>
      <c r="C99" s="8">
        <f t="shared" si="19"/>
        <v>10</v>
      </c>
      <c r="D99" s="8">
        <f t="shared" si="19"/>
        <v>8</v>
      </c>
      <c r="E99" s="23">
        <f t="shared" si="20"/>
        <v>80</v>
      </c>
      <c r="F99" s="31">
        <v>10</v>
      </c>
      <c r="G99" s="31">
        <v>8</v>
      </c>
      <c r="H99" s="24">
        <f t="shared" si="21"/>
        <v>80</v>
      </c>
      <c r="I99" s="24"/>
      <c r="J99" s="31"/>
      <c r="K99" s="24"/>
      <c r="L99" s="24"/>
      <c r="M99" s="25"/>
      <c r="N99" s="25"/>
    </row>
    <row r="100" spans="1:14" ht="18.75" customHeight="1">
      <c r="A100" s="17">
        <v>80</v>
      </c>
      <c r="B100" s="18" t="s">
        <v>5</v>
      </c>
      <c r="C100" s="8">
        <f t="shared" si="19"/>
        <v>16350.1</v>
      </c>
      <c r="D100" s="8">
        <f t="shared" si="19"/>
        <v>8635.8</v>
      </c>
      <c r="E100" s="23">
        <f t="shared" si="20"/>
        <v>52.81802557782521</v>
      </c>
      <c r="F100" s="24">
        <v>15694</v>
      </c>
      <c r="G100" s="24">
        <v>7979.7</v>
      </c>
      <c r="H100" s="24">
        <f t="shared" si="21"/>
        <v>50.845546068561234</v>
      </c>
      <c r="I100" s="24">
        <v>157.5</v>
      </c>
      <c r="J100" s="31">
        <v>157.5</v>
      </c>
      <c r="K100" s="24">
        <v>0</v>
      </c>
      <c r="L100" s="24">
        <v>498.6</v>
      </c>
      <c r="M100" s="25">
        <v>498.6</v>
      </c>
      <c r="N100" s="25">
        <v>0</v>
      </c>
    </row>
    <row r="101" spans="1:14" ht="36.75" customHeight="1">
      <c r="A101" s="17">
        <v>81</v>
      </c>
      <c r="B101" s="18" t="s">
        <v>6</v>
      </c>
      <c r="C101" s="8">
        <f t="shared" si="19"/>
        <v>40</v>
      </c>
      <c r="D101" s="8">
        <f t="shared" si="19"/>
        <v>35.2</v>
      </c>
      <c r="E101" s="23">
        <f t="shared" si="20"/>
        <v>88.00000000000001</v>
      </c>
      <c r="F101" s="31">
        <v>40</v>
      </c>
      <c r="G101" s="31">
        <v>35.2</v>
      </c>
      <c r="H101" s="24">
        <f t="shared" si="21"/>
        <v>88.00000000000001</v>
      </c>
      <c r="I101" s="24"/>
      <c r="J101" s="31"/>
      <c r="K101" s="24"/>
      <c r="L101" s="24"/>
      <c r="M101" s="25"/>
      <c r="N101" s="25"/>
    </row>
    <row r="102" spans="1:14" ht="17.25" customHeight="1">
      <c r="A102" s="17">
        <v>82</v>
      </c>
      <c r="B102" s="18" t="s">
        <v>7</v>
      </c>
      <c r="C102" s="8">
        <f t="shared" si="19"/>
        <v>10</v>
      </c>
      <c r="D102" s="8">
        <f t="shared" si="19"/>
        <v>0</v>
      </c>
      <c r="E102" s="23">
        <f t="shared" si="20"/>
        <v>0</v>
      </c>
      <c r="F102" s="31">
        <v>10</v>
      </c>
      <c r="G102" s="31">
        <v>0</v>
      </c>
      <c r="H102" s="24">
        <f t="shared" si="21"/>
        <v>0</v>
      </c>
      <c r="I102" s="24"/>
      <c r="J102" s="24"/>
      <c r="K102" s="24"/>
      <c r="L102" s="24"/>
      <c r="M102" s="25"/>
      <c r="N102" s="25"/>
    </row>
    <row r="103" spans="1:14" ht="18" customHeight="1">
      <c r="A103" s="17">
        <v>83</v>
      </c>
      <c r="B103" s="18" t="s">
        <v>10</v>
      </c>
      <c r="C103" s="8">
        <f>F103+I103+L103</f>
        <v>45</v>
      </c>
      <c r="D103" s="8">
        <f>G103+J103+M103</f>
        <v>20</v>
      </c>
      <c r="E103" s="23">
        <f t="shared" si="20"/>
        <v>44.44444444444444</v>
      </c>
      <c r="F103" s="31">
        <v>45</v>
      </c>
      <c r="G103" s="31">
        <v>20</v>
      </c>
      <c r="H103" s="24">
        <f t="shared" si="21"/>
        <v>44.44444444444444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84</v>
      </c>
      <c r="B104" s="18" t="s">
        <v>53</v>
      </c>
      <c r="C104" s="8">
        <f t="shared" si="19"/>
        <v>5</v>
      </c>
      <c r="D104" s="8">
        <f t="shared" si="19"/>
        <v>5</v>
      </c>
      <c r="E104" s="23">
        <f t="shared" si="20"/>
        <v>100</v>
      </c>
      <c r="F104" s="31">
        <v>5</v>
      </c>
      <c r="G104" s="31">
        <v>5</v>
      </c>
      <c r="H104" s="24">
        <f t="shared" si="21"/>
        <v>100</v>
      </c>
      <c r="I104" s="24"/>
      <c r="J104" s="24"/>
      <c r="K104" s="24"/>
      <c r="L104" s="24"/>
      <c r="M104" s="25"/>
      <c r="N104" s="25"/>
    </row>
    <row r="105" spans="1:14" ht="15" customHeight="1">
      <c r="A105" s="17">
        <v>85</v>
      </c>
      <c r="B105" s="18" t="s">
        <v>8</v>
      </c>
      <c r="C105" s="8">
        <f t="shared" si="19"/>
        <v>100</v>
      </c>
      <c r="D105" s="8">
        <f t="shared" si="19"/>
        <v>60.4</v>
      </c>
      <c r="E105" s="23">
        <f t="shared" si="20"/>
        <v>60.4</v>
      </c>
      <c r="F105" s="31">
        <v>100</v>
      </c>
      <c r="G105" s="31">
        <v>60.4</v>
      </c>
      <c r="H105" s="24">
        <f t="shared" si="21"/>
        <v>60.4</v>
      </c>
      <c r="I105" s="24"/>
      <c r="J105" s="24"/>
      <c r="K105" s="24"/>
      <c r="L105" s="24"/>
      <c r="M105" s="25"/>
      <c r="N105" s="25"/>
    </row>
    <row r="106" spans="1:14" ht="19.5" customHeight="1">
      <c r="A106" s="17">
        <v>86</v>
      </c>
      <c r="B106" s="18" t="s">
        <v>16</v>
      </c>
      <c r="C106" s="8">
        <f t="shared" si="19"/>
        <v>637</v>
      </c>
      <c r="D106" s="8">
        <f t="shared" si="19"/>
        <v>489.5</v>
      </c>
      <c r="E106" s="23">
        <f t="shared" si="20"/>
        <v>76.84458398744113</v>
      </c>
      <c r="F106" s="31">
        <v>637</v>
      </c>
      <c r="G106" s="31">
        <v>489.5</v>
      </c>
      <c r="H106" s="24">
        <f t="shared" si="21"/>
        <v>76.84458398744113</v>
      </c>
      <c r="I106" s="24"/>
      <c r="J106" s="24"/>
      <c r="K106" s="24"/>
      <c r="L106" s="24"/>
      <c r="M106" s="25"/>
      <c r="N106" s="25"/>
    </row>
    <row r="107" spans="1:14" ht="32.25" customHeight="1">
      <c r="A107" s="17">
        <v>87</v>
      </c>
      <c r="B107" s="18" t="s">
        <v>57</v>
      </c>
      <c r="C107" s="8">
        <f>F107+I107+L107</f>
        <v>31329.2</v>
      </c>
      <c r="D107" s="8">
        <f>G107+J107+M107</f>
        <v>420</v>
      </c>
      <c r="E107" s="23">
        <f t="shared" si="20"/>
        <v>1.3406023773348823</v>
      </c>
      <c r="F107" s="31">
        <v>3523.1</v>
      </c>
      <c r="G107" s="31">
        <v>420</v>
      </c>
      <c r="H107" s="24">
        <f t="shared" si="21"/>
        <v>11.92131929266839</v>
      </c>
      <c r="I107" s="24">
        <v>1112.2</v>
      </c>
      <c r="J107" s="24"/>
      <c r="K107" s="24"/>
      <c r="L107" s="24">
        <v>26693.9</v>
      </c>
      <c r="M107" s="25">
        <v>0</v>
      </c>
      <c r="N107" s="25">
        <v>0</v>
      </c>
    </row>
    <row r="108" spans="1:14" s="16" customFormat="1" ht="20.25" customHeight="1">
      <c r="A108" s="21"/>
      <c r="B108" s="22" t="s">
        <v>1</v>
      </c>
      <c r="C108" s="26">
        <f>SUM(C95:C107)</f>
        <v>71856.1</v>
      </c>
      <c r="D108" s="26">
        <f>SUM(D95:D107)</f>
        <v>12025.8</v>
      </c>
      <c r="E108" s="27">
        <f>D108/C108*100</f>
        <v>16.735948652932734</v>
      </c>
      <c r="F108" s="26">
        <f>SUM(F95:F107)</f>
        <v>24811.199999999997</v>
      </c>
      <c r="G108" s="26">
        <f>SUM(G95:G107)</f>
        <v>11369.7</v>
      </c>
      <c r="H108" s="26">
        <f>G108/F108*100</f>
        <v>45.824869413813126</v>
      </c>
      <c r="I108" s="26">
        <f>SUM(I95:I107)</f>
        <v>19852.4</v>
      </c>
      <c r="J108" s="26">
        <f>SUM(J95:J107)</f>
        <v>157.5</v>
      </c>
      <c r="K108" s="26">
        <f>J108/I108*100</f>
        <v>0.7933549596018616</v>
      </c>
      <c r="L108" s="26">
        <f>SUM(L95:L107)</f>
        <v>27192.5</v>
      </c>
      <c r="M108" s="26">
        <f>SUM(M95:M107)</f>
        <v>498.6</v>
      </c>
      <c r="N108" s="28">
        <v>0</v>
      </c>
    </row>
    <row r="109" spans="1:14" ht="18" customHeight="1">
      <c r="A109" s="65" t="s">
        <v>22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1:14" ht="15.75" customHeight="1">
      <c r="A110" s="17">
        <v>88</v>
      </c>
      <c r="B110" s="18" t="s">
        <v>2</v>
      </c>
      <c r="C110" s="8">
        <f aca="true" t="shared" si="22" ref="C110:D119">F110+I110+L110</f>
        <v>25</v>
      </c>
      <c r="D110" s="8">
        <f t="shared" si="22"/>
        <v>25</v>
      </c>
      <c r="E110" s="23">
        <f>D110/C110*100</f>
        <v>100</v>
      </c>
      <c r="F110" s="31">
        <v>25</v>
      </c>
      <c r="G110" s="31">
        <v>25</v>
      </c>
      <c r="H110" s="24">
        <f>G110/F110*100</f>
        <v>100</v>
      </c>
      <c r="I110" s="24"/>
      <c r="J110" s="24"/>
      <c r="K110" s="24"/>
      <c r="L110" s="24"/>
      <c r="M110" s="25"/>
      <c r="N110" s="25"/>
    </row>
    <row r="111" spans="1:14" ht="15" customHeight="1">
      <c r="A111" s="17">
        <v>89</v>
      </c>
      <c r="B111" s="18" t="s">
        <v>9</v>
      </c>
      <c r="C111" s="8">
        <f t="shared" si="22"/>
        <v>10</v>
      </c>
      <c r="D111" s="8">
        <f t="shared" si="22"/>
        <v>0</v>
      </c>
      <c r="E111" s="23">
        <f aca="true" t="shared" si="23" ref="E111:E122">D111/C111*100</f>
        <v>0</v>
      </c>
      <c r="F111" s="31">
        <v>10</v>
      </c>
      <c r="G111" s="31">
        <v>0</v>
      </c>
      <c r="H111" s="24">
        <f aca="true" t="shared" si="24" ref="H111:H121">G111/F111*100</f>
        <v>0</v>
      </c>
      <c r="I111" s="24"/>
      <c r="J111" s="24"/>
      <c r="K111" s="24"/>
      <c r="L111" s="24"/>
      <c r="M111" s="25"/>
      <c r="N111" s="25"/>
    </row>
    <row r="112" spans="1:14" ht="35.25" customHeight="1">
      <c r="A112" s="17">
        <v>90</v>
      </c>
      <c r="B112" s="18" t="s">
        <v>3</v>
      </c>
      <c r="C112" s="8">
        <f t="shared" si="22"/>
        <v>16600.7</v>
      </c>
      <c r="D112" s="8">
        <f t="shared" si="22"/>
        <v>490.2</v>
      </c>
      <c r="E112" s="23">
        <f t="shared" si="23"/>
        <v>2.9528875288391454</v>
      </c>
      <c r="F112" s="31">
        <v>2714.6</v>
      </c>
      <c r="G112" s="31">
        <v>490.2</v>
      </c>
      <c r="H112" s="24">
        <f t="shared" si="24"/>
        <v>18.057909084211303</v>
      </c>
      <c r="I112" s="24">
        <v>13886.1</v>
      </c>
      <c r="J112" s="24">
        <v>0</v>
      </c>
      <c r="K112" s="24">
        <f>J112/I112*100</f>
        <v>0</v>
      </c>
      <c r="L112" s="24"/>
      <c r="M112" s="25"/>
      <c r="N112" s="25"/>
    </row>
    <row r="113" spans="1:14" ht="36.75" customHeight="1">
      <c r="A113" s="17">
        <v>91</v>
      </c>
      <c r="B113" s="18" t="s">
        <v>0</v>
      </c>
      <c r="C113" s="8">
        <f t="shared" si="22"/>
        <v>4626</v>
      </c>
      <c r="D113" s="8">
        <f t="shared" si="22"/>
        <v>1391.7</v>
      </c>
      <c r="E113" s="23">
        <f t="shared" si="23"/>
        <v>30.084306095979247</v>
      </c>
      <c r="F113" s="31">
        <v>4413.5</v>
      </c>
      <c r="G113" s="32">
        <v>1391.7</v>
      </c>
      <c r="H113" s="24">
        <f t="shared" si="24"/>
        <v>31.532797099807407</v>
      </c>
      <c r="I113" s="24">
        <v>212.5</v>
      </c>
      <c r="J113" s="24"/>
      <c r="K113" s="24"/>
      <c r="L113" s="25"/>
      <c r="M113" s="25"/>
      <c r="N113" s="25"/>
    </row>
    <row r="114" spans="1:14" ht="15">
      <c r="A114" s="17">
        <v>92</v>
      </c>
      <c r="B114" s="18" t="s">
        <v>4</v>
      </c>
      <c r="C114" s="8">
        <f t="shared" si="22"/>
        <v>10</v>
      </c>
      <c r="D114" s="8">
        <f t="shared" si="22"/>
        <v>5.8</v>
      </c>
      <c r="E114" s="23">
        <f t="shared" si="23"/>
        <v>57.99999999999999</v>
      </c>
      <c r="F114" s="31">
        <v>10</v>
      </c>
      <c r="G114" s="31">
        <v>5.8</v>
      </c>
      <c r="H114" s="24">
        <f t="shared" si="24"/>
        <v>57.99999999999999</v>
      </c>
      <c r="I114" s="24"/>
      <c r="J114" s="31"/>
      <c r="K114" s="24"/>
      <c r="L114" s="24"/>
      <c r="M114" s="25"/>
      <c r="N114" s="25"/>
    </row>
    <row r="115" spans="1:14" ht="15.75" customHeight="1">
      <c r="A115" s="17">
        <v>93</v>
      </c>
      <c r="B115" s="18" t="s">
        <v>5</v>
      </c>
      <c r="C115" s="8">
        <f t="shared" si="22"/>
        <v>10894.7</v>
      </c>
      <c r="D115" s="8">
        <f t="shared" si="22"/>
        <v>4411.7</v>
      </c>
      <c r="E115" s="23">
        <f t="shared" si="23"/>
        <v>40.494001670537045</v>
      </c>
      <c r="F115" s="24">
        <v>9017.1</v>
      </c>
      <c r="G115" s="24">
        <v>4411.7</v>
      </c>
      <c r="H115" s="24">
        <f t="shared" si="24"/>
        <v>48.925929622605935</v>
      </c>
      <c r="I115" s="24">
        <v>1854.1</v>
      </c>
      <c r="J115" s="31">
        <v>0</v>
      </c>
      <c r="K115" s="24">
        <v>0</v>
      </c>
      <c r="L115" s="24">
        <v>23.5</v>
      </c>
      <c r="M115" s="25">
        <v>0</v>
      </c>
      <c r="N115" s="24">
        <v>0</v>
      </c>
    </row>
    <row r="116" spans="1:14" ht="29.25" customHeight="1">
      <c r="A116" s="17">
        <v>94</v>
      </c>
      <c r="B116" s="18" t="s">
        <v>6</v>
      </c>
      <c r="C116" s="8">
        <f t="shared" si="22"/>
        <v>10</v>
      </c>
      <c r="D116" s="8">
        <f t="shared" si="22"/>
        <v>0</v>
      </c>
      <c r="E116" s="23">
        <f t="shared" si="23"/>
        <v>0</v>
      </c>
      <c r="F116" s="31">
        <v>10</v>
      </c>
      <c r="G116" s="31">
        <v>0</v>
      </c>
      <c r="H116" s="24">
        <f t="shared" si="24"/>
        <v>0</v>
      </c>
      <c r="I116" s="24"/>
      <c r="J116" s="31"/>
      <c r="K116" s="24"/>
      <c r="L116" s="24"/>
      <c r="M116" s="25"/>
      <c r="N116" s="25"/>
    </row>
    <row r="117" spans="1:14" ht="20.25" customHeight="1">
      <c r="A117" s="17">
        <v>95</v>
      </c>
      <c r="B117" s="18" t="s">
        <v>7</v>
      </c>
      <c r="C117" s="8">
        <f t="shared" si="22"/>
        <v>40</v>
      </c>
      <c r="D117" s="8">
        <f t="shared" si="22"/>
        <v>26.6</v>
      </c>
      <c r="E117" s="23">
        <f t="shared" si="23"/>
        <v>66.5</v>
      </c>
      <c r="F117" s="31">
        <v>40</v>
      </c>
      <c r="G117" s="31">
        <v>26.6</v>
      </c>
      <c r="H117" s="24">
        <f t="shared" si="24"/>
        <v>66.5</v>
      </c>
      <c r="I117" s="24"/>
      <c r="J117" s="24"/>
      <c r="K117" s="24"/>
      <c r="L117" s="24"/>
      <c r="M117" s="25"/>
      <c r="N117" s="25"/>
    </row>
    <row r="118" spans="1:14" ht="21.75" customHeight="1">
      <c r="A118" s="17">
        <v>96</v>
      </c>
      <c r="B118" s="18" t="s">
        <v>10</v>
      </c>
      <c r="C118" s="8">
        <f t="shared" si="22"/>
        <v>23</v>
      </c>
      <c r="D118" s="8">
        <f t="shared" si="22"/>
        <v>23</v>
      </c>
      <c r="E118" s="23">
        <f t="shared" si="23"/>
        <v>100</v>
      </c>
      <c r="F118" s="31">
        <v>23</v>
      </c>
      <c r="G118" s="31">
        <v>23</v>
      </c>
      <c r="H118" s="24">
        <f t="shared" si="24"/>
        <v>100</v>
      </c>
      <c r="I118" s="24"/>
      <c r="J118" s="24"/>
      <c r="K118" s="24"/>
      <c r="L118" s="24"/>
      <c r="M118" s="25"/>
      <c r="N118" s="25"/>
    </row>
    <row r="119" spans="1:14" ht="19.5" customHeight="1">
      <c r="A119" s="17">
        <v>97</v>
      </c>
      <c r="B119" s="18" t="s">
        <v>8</v>
      </c>
      <c r="C119" s="8">
        <f t="shared" si="22"/>
        <v>50</v>
      </c>
      <c r="D119" s="8">
        <f t="shared" si="22"/>
        <v>23.3</v>
      </c>
      <c r="E119" s="23">
        <f t="shared" si="23"/>
        <v>46.6</v>
      </c>
      <c r="F119" s="31">
        <v>50</v>
      </c>
      <c r="G119" s="31">
        <v>23.3</v>
      </c>
      <c r="H119" s="24">
        <f t="shared" si="24"/>
        <v>46.6</v>
      </c>
      <c r="I119" s="24"/>
      <c r="J119" s="24"/>
      <c r="K119" s="24"/>
      <c r="L119" s="24"/>
      <c r="M119" s="25"/>
      <c r="N119" s="25"/>
    </row>
    <row r="120" spans="1:14" ht="18" customHeight="1">
      <c r="A120" s="17">
        <v>98</v>
      </c>
      <c r="B120" s="18" t="s">
        <v>16</v>
      </c>
      <c r="C120" s="8">
        <f>F120+I120+L120</f>
        <v>310.5</v>
      </c>
      <c r="D120" s="8">
        <f>G120+J120+M120</f>
        <v>217.4</v>
      </c>
      <c r="E120" s="23">
        <f>D120/C120*100</f>
        <v>70.01610305958133</v>
      </c>
      <c r="F120" s="31">
        <v>310.5</v>
      </c>
      <c r="G120" s="31">
        <v>217.4</v>
      </c>
      <c r="H120" s="24">
        <f t="shared" si="24"/>
        <v>70.01610305958133</v>
      </c>
      <c r="I120" s="24"/>
      <c r="J120" s="24"/>
      <c r="K120" s="24"/>
      <c r="L120" s="24"/>
      <c r="M120" s="25"/>
      <c r="N120" s="25"/>
    </row>
    <row r="121" spans="1:14" ht="33" customHeight="1">
      <c r="A121" s="17">
        <v>99</v>
      </c>
      <c r="B121" s="18" t="s">
        <v>57</v>
      </c>
      <c r="C121" s="8">
        <f>F121+I121+L121</f>
        <v>3414.6000000000004</v>
      </c>
      <c r="D121" s="8">
        <f>G121+J121+M121</f>
        <v>0</v>
      </c>
      <c r="E121" s="23">
        <f>D121/C121*100</f>
        <v>0</v>
      </c>
      <c r="F121" s="31">
        <v>204.9</v>
      </c>
      <c r="G121" s="31">
        <v>0</v>
      </c>
      <c r="H121" s="24">
        <f t="shared" si="24"/>
        <v>0</v>
      </c>
      <c r="I121" s="24">
        <v>128.4</v>
      </c>
      <c r="J121" s="24">
        <v>0</v>
      </c>
      <c r="K121" s="24">
        <v>0</v>
      </c>
      <c r="L121" s="24">
        <v>3081.3</v>
      </c>
      <c r="M121" s="25">
        <v>0</v>
      </c>
      <c r="N121" s="25">
        <v>0</v>
      </c>
    </row>
    <row r="122" spans="1:14" s="16" customFormat="1" ht="18.75" customHeight="1">
      <c r="A122" s="21"/>
      <c r="B122" s="22" t="s">
        <v>1</v>
      </c>
      <c r="C122" s="26">
        <f>SUM(C110:C121)</f>
        <v>36014.5</v>
      </c>
      <c r="D122" s="26">
        <f>SUM(D110:D121)</f>
        <v>6614.7</v>
      </c>
      <c r="E122" s="27">
        <f t="shared" si="23"/>
        <v>18.36676894028794</v>
      </c>
      <c r="F122" s="26">
        <f>SUM(F110:F121)</f>
        <v>16828.600000000002</v>
      </c>
      <c r="G122" s="26">
        <f>SUM(G110:G121)</f>
        <v>6614.7</v>
      </c>
      <c r="H122" s="26">
        <f>G122/F122*100</f>
        <v>39.306299989303916</v>
      </c>
      <c r="I122" s="26">
        <f>SUM(I110:I121)</f>
        <v>16081.1</v>
      </c>
      <c r="J122" s="26">
        <f>SUM(J110:J120)</f>
        <v>0</v>
      </c>
      <c r="K122" s="26">
        <v>0</v>
      </c>
      <c r="L122" s="26">
        <f>SUM(L110:L121)</f>
        <v>3104.8</v>
      </c>
      <c r="M122" s="26">
        <v>0</v>
      </c>
      <c r="N122" s="26">
        <v>0</v>
      </c>
    </row>
    <row r="123" spans="1:14" ht="20.25" customHeight="1">
      <c r="A123" s="65" t="s">
        <v>23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</row>
    <row r="124" spans="1:14" ht="23.25" customHeight="1">
      <c r="A124" s="17">
        <v>100</v>
      </c>
      <c r="B124" s="18" t="s">
        <v>2</v>
      </c>
      <c r="C124" s="8">
        <f aca="true" t="shared" si="25" ref="C124:D130">F124+I124+L124</f>
        <v>112</v>
      </c>
      <c r="D124" s="8">
        <f t="shared" si="25"/>
        <v>30</v>
      </c>
      <c r="E124" s="23">
        <f>D124/C124*100</f>
        <v>26.785714285714285</v>
      </c>
      <c r="F124" s="31">
        <v>112</v>
      </c>
      <c r="G124" s="31">
        <v>30</v>
      </c>
      <c r="H124" s="24">
        <f>G124/F124*100</f>
        <v>26.785714285714285</v>
      </c>
      <c r="I124" s="24"/>
      <c r="J124" s="24"/>
      <c r="K124" s="24"/>
      <c r="L124" s="24"/>
      <c r="M124" s="25"/>
      <c r="N124" s="25"/>
    </row>
    <row r="125" spans="1:14" ht="36" customHeight="1">
      <c r="A125" s="17">
        <v>101</v>
      </c>
      <c r="B125" s="18" t="s">
        <v>3</v>
      </c>
      <c r="C125" s="8">
        <f t="shared" si="25"/>
        <v>2613.1</v>
      </c>
      <c r="D125" s="8">
        <f t="shared" si="25"/>
        <v>836.7</v>
      </c>
      <c r="E125" s="23">
        <f aca="true" t="shared" si="26" ref="E125:E131">D125/C125*100</f>
        <v>32.01944051127014</v>
      </c>
      <c r="F125" s="31">
        <v>2613.1</v>
      </c>
      <c r="G125" s="31">
        <v>836.7</v>
      </c>
      <c r="H125" s="24">
        <f aca="true" t="shared" si="27" ref="H125:H130">G125/F125*100</f>
        <v>32.01944051127014</v>
      </c>
      <c r="I125" s="31"/>
      <c r="J125" s="31"/>
      <c r="K125" s="24"/>
      <c r="L125" s="24"/>
      <c r="M125" s="25"/>
      <c r="N125" s="25"/>
    </row>
    <row r="126" spans="1:14" ht="29.25" customHeight="1">
      <c r="A126" s="17">
        <v>102</v>
      </c>
      <c r="B126" s="18" t="s">
        <v>0</v>
      </c>
      <c r="C126" s="8">
        <f t="shared" si="25"/>
        <v>3504.6</v>
      </c>
      <c r="D126" s="8">
        <f t="shared" si="25"/>
        <v>1402.9</v>
      </c>
      <c r="E126" s="23">
        <f t="shared" si="26"/>
        <v>40.03024596244936</v>
      </c>
      <c r="F126" s="31">
        <v>3504.6</v>
      </c>
      <c r="G126" s="32">
        <v>1402.9</v>
      </c>
      <c r="H126" s="24">
        <f t="shared" si="27"/>
        <v>40.03024596244936</v>
      </c>
      <c r="I126" s="24"/>
      <c r="J126" s="24"/>
      <c r="K126" s="24"/>
      <c r="L126" s="25"/>
      <c r="M126" s="25"/>
      <c r="N126" s="25"/>
    </row>
    <row r="127" spans="1:14" ht="21" customHeight="1">
      <c r="A127" s="17">
        <v>103</v>
      </c>
      <c r="B127" s="18" t="s">
        <v>4</v>
      </c>
      <c r="C127" s="8">
        <f t="shared" si="25"/>
        <v>2</v>
      </c>
      <c r="D127" s="8">
        <f t="shared" si="25"/>
        <v>1.8</v>
      </c>
      <c r="E127" s="23">
        <f t="shared" si="26"/>
        <v>90</v>
      </c>
      <c r="F127" s="31">
        <v>2</v>
      </c>
      <c r="G127" s="31">
        <v>1.8</v>
      </c>
      <c r="H127" s="24">
        <f t="shared" si="27"/>
        <v>90</v>
      </c>
      <c r="I127" s="31"/>
      <c r="J127" s="31"/>
      <c r="K127" s="24"/>
      <c r="L127" s="24"/>
      <c r="M127" s="25"/>
      <c r="N127" s="25"/>
    </row>
    <row r="128" spans="1:14" ht="15" customHeight="1">
      <c r="A128" s="17">
        <v>104</v>
      </c>
      <c r="B128" s="18" t="s">
        <v>5</v>
      </c>
      <c r="C128" s="8">
        <f t="shared" si="25"/>
        <v>11485.7</v>
      </c>
      <c r="D128" s="8">
        <f t="shared" si="25"/>
        <v>5083</v>
      </c>
      <c r="E128" s="23">
        <f t="shared" si="26"/>
        <v>44.255030167947965</v>
      </c>
      <c r="F128" s="24">
        <v>11485.7</v>
      </c>
      <c r="G128" s="24">
        <v>5083</v>
      </c>
      <c r="H128" s="24">
        <f t="shared" si="27"/>
        <v>44.255030167947965</v>
      </c>
      <c r="I128" s="31"/>
      <c r="J128" s="31"/>
      <c r="K128" s="24"/>
      <c r="L128" s="24"/>
      <c r="M128" s="25"/>
      <c r="N128" s="25"/>
    </row>
    <row r="129" spans="1:14" ht="36.75" customHeight="1">
      <c r="A129" s="17">
        <v>105</v>
      </c>
      <c r="B129" s="18" t="s">
        <v>6</v>
      </c>
      <c r="C129" s="8">
        <f t="shared" si="25"/>
        <v>110</v>
      </c>
      <c r="D129" s="8">
        <f t="shared" si="25"/>
        <v>30</v>
      </c>
      <c r="E129" s="23">
        <f t="shared" si="26"/>
        <v>27.27272727272727</v>
      </c>
      <c r="F129" s="31">
        <v>110</v>
      </c>
      <c r="G129" s="31">
        <v>30</v>
      </c>
      <c r="H129" s="24">
        <f t="shared" si="27"/>
        <v>27.27272727272727</v>
      </c>
      <c r="I129" s="24"/>
      <c r="J129" s="24"/>
      <c r="K129" s="24"/>
      <c r="L129" s="24"/>
      <c r="M129" s="25"/>
      <c r="N129" s="25"/>
    </row>
    <row r="130" spans="1:14" ht="36.75" customHeight="1">
      <c r="A130" s="17">
        <v>106</v>
      </c>
      <c r="B130" s="18" t="s">
        <v>11</v>
      </c>
      <c r="C130" s="8">
        <f t="shared" si="25"/>
        <v>4</v>
      </c>
      <c r="D130" s="8">
        <f t="shared" si="25"/>
        <v>0</v>
      </c>
      <c r="E130" s="23">
        <f t="shared" si="26"/>
        <v>0</v>
      </c>
      <c r="F130" s="31">
        <v>4</v>
      </c>
      <c r="G130" s="31">
        <v>0</v>
      </c>
      <c r="H130" s="24">
        <f t="shared" si="27"/>
        <v>0</v>
      </c>
      <c r="I130" s="24"/>
      <c r="J130" s="24"/>
      <c r="K130" s="24"/>
      <c r="L130" s="24"/>
      <c r="M130" s="25"/>
      <c r="N130" s="25"/>
    </row>
    <row r="131" spans="1:14" s="16" customFormat="1" ht="18" customHeight="1">
      <c r="A131" s="21"/>
      <c r="B131" s="22" t="s">
        <v>1</v>
      </c>
      <c r="C131" s="26">
        <f>SUM(C124:C130)</f>
        <v>17831.4</v>
      </c>
      <c r="D131" s="26">
        <f>SUM(D124:D130)</f>
        <v>7384.400000000001</v>
      </c>
      <c r="E131" s="27">
        <f t="shared" si="26"/>
        <v>41.412340029386364</v>
      </c>
      <c r="F131" s="26">
        <f>SUM(F124:F130)</f>
        <v>17831.4</v>
      </c>
      <c r="G131" s="26">
        <f>SUM(G124:G130)</f>
        <v>7384.400000000001</v>
      </c>
      <c r="H131" s="26">
        <f>G131/F131*100</f>
        <v>41.412340029386364</v>
      </c>
      <c r="I131" s="26">
        <f>SUM(I124:I130)</f>
        <v>0</v>
      </c>
      <c r="J131" s="26">
        <f>SUM(J124:J130)</f>
        <v>0</v>
      </c>
      <c r="K131" s="26">
        <v>0</v>
      </c>
      <c r="L131" s="26">
        <f>SUM(L124:L130)</f>
        <v>0</v>
      </c>
      <c r="M131" s="26">
        <f>SUM(M124:M130)</f>
        <v>0</v>
      </c>
      <c r="N131" s="28"/>
    </row>
    <row r="132" spans="1:14" ht="22.5" customHeight="1">
      <c r="A132" s="65" t="s">
        <v>24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</row>
    <row r="133" spans="1:14" ht="23.25" customHeight="1">
      <c r="A133" s="17">
        <v>107</v>
      </c>
      <c r="B133" s="18" t="s">
        <v>2</v>
      </c>
      <c r="C133" s="8">
        <f aca="true" t="shared" si="28" ref="C133:D143">F133+I133+L133</f>
        <v>210</v>
      </c>
      <c r="D133" s="8">
        <f t="shared" si="28"/>
        <v>80</v>
      </c>
      <c r="E133" s="23">
        <f>D133/C133*100</f>
        <v>38.095238095238095</v>
      </c>
      <c r="F133" s="31">
        <v>210</v>
      </c>
      <c r="G133" s="31">
        <v>80</v>
      </c>
      <c r="H133" s="24">
        <f>G133/F133*100</f>
        <v>38.095238095238095</v>
      </c>
      <c r="I133" s="24"/>
      <c r="J133" s="24"/>
      <c r="K133" s="24"/>
      <c r="L133" s="24"/>
      <c r="M133" s="25"/>
      <c r="N133" s="25"/>
    </row>
    <row r="134" spans="1:14" ht="30" customHeight="1">
      <c r="A134" s="17">
        <v>108</v>
      </c>
      <c r="B134" s="18" t="s">
        <v>3</v>
      </c>
      <c r="C134" s="8">
        <f t="shared" si="28"/>
        <v>9089.1</v>
      </c>
      <c r="D134" s="8">
        <f t="shared" si="28"/>
        <v>2548.4</v>
      </c>
      <c r="E134" s="23">
        <f aca="true" t="shared" si="29" ref="E134:E145">D134/C134*100</f>
        <v>28.03797955793203</v>
      </c>
      <c r="F134" s="31">
        <v>9089.1</v>
      </c>
      <c r="G134" s="32">
        <v>2548.4</v>
      </c>
      <c r="H134" s="24">
        <f aca="true" t="shared" si="30" ref="H134:H144">G134/F134*100</f>
        <v>28.03797955793203</v>
      </c>
      <c r="I134" s="24"/>
      <c r="J134" s="24"/>
      <c r="K134" s="24"/>
      <c r="L134" s="25"/>
      <c r="M134" s="25"/>
      <c r="N134" s="25"/>
    </row>
    <row r="135" spans="1:14" ht="36.75" customHeight="1">
      <c r="A135" s="17">
        <v>109</v>
      </c>
      <c r="B135" s="18" t="s">
        <v>0</v>
      </c>
      <c r="C135" s="8">
        <f t="shared" si="28"/>
        <v>6960.5</v>
      </c>
      <c r="D135" s="8">
        <f t="shared" si="28"/>
        <v>2512.7</v>
      </c>
      <c r="E135" s="23">
        <f t="shared" si="29"/>
        <v>36.09941814524819</v>
      </c>
      <c r="F135" s="31">
        <v>4993.7</v>
      </c>
      <c r="G135" s="32">
        <v>2512.7</v>
      </c>
      <c r="H135" s="24">
        <f t="shared" si="30"/>
        <v>50.31739992390412</v>
      </c>
      <c r="I135" s="24">
        <v>1966.8</v>
      </c>
      <c r="J135" s="31">
        <v>0</v>
      </c>
      <c r="K135" s="31">
        <f>J135/I135*100</f>
        <v>0</v>
      </c>
      <c r="L135" s="25"/>
      <c r="M135" s="25"/>
      <c r="N135" s="25"/>
    </row>
    <row r="136" spans="1:14" ht="21.75" customHeight="1">
      <c r="A136" s="17">
        <v>110</v>
      </c>
      <c r="B136" s="18" t="s">
        <v>4</v>
      </c>
      <c r="C136" s="8">
        <f t="shared" si="28"/>
        <v>30</v>
      </c>
      <c r="D136" s="8">
        <f t="shared" si="28"/>
        <v>0</v>
      </c>
      <c r="E136" s="23">
        <f t="shared" si="29"/>
        <v>0</v>
      </c>
      <c r="F136" s="31">
        <v>30</v>
      </c>
      <c r="G136" s="31">
        <v>0</v>
      </c>
      <c r="H136" s="24">
        <f t="shared" si="30"/>
        <v>0</v>
      </c>
      <c r="I136" s="24"/>
      <c r="J136" s="31"/>
      <c r="K136" s="31"/>
      <c r="L136" s="24"/>
      <c r="M136" s="25"/>
      <c r="N136" s="25"/>
    </row>
    <row r="137" spans="1:14" ht="24" customHeight="1">
      <c r="A137" s="17">
        <v>111</v>
      </c>
      <c r="B137" s="18" t="s">
        <v>5</v>
      </c>
      <c r="C137" s="8">
        <f t="shared" si="28"/>
        <v>17873.1</v>
      </c>
      <c r="D137" s="8">
        <f t="shared" si="28"/>
        <v>7875.6</v>
      </c>
      <c r="E137" s="23">
        <f t="shared" si="29"/>
        <v>44.063984423519145</v>
      </c>
      <c r="F137" s="24">
        <v>17841.1</v>
      </c>
      <c r="G137" s="24">
        <v>7875.6</v>
      </c>
      <c r="H137" s="24">
        <f t="shared" si="30"/>
        <v>44.14301808744977</v>
      </c>
      <c r="I137" s="24">
        <v>7.7</v>
      </c>
      <c r="J137" s="31">
        <v>0</v>
      </c>
      <c r="K137" s="31">
        <f>J137/I137*100</f>
        <v>0</v>
      </c>
      <c r="L137" s="24">
        <v>24.3</v>
      </c>
      <c r="M137" s="25">
        <v>0</v>
      </c>
      <c r="N137" s="24">
        <f>M137/L137*100</f>
        <v>0</v>
      </c>
    </row>
    <row r="138" spans="1:14" ht="30" customHeight="1">
      <c r="A138" s="17">
        <v>112</v>
      </c>
      <c r="B138" s="18" t="s">
        <v>6</v>
      </c>
      <c r="C138" s="8">
        <f t="shared" si="28"/>
        <v>150</v>
      </c>
      <c r="D138" s="8">
        <f t="shared" si="28"/>
        <v>104.7</v>
      </c>
      <c r="E138" s="23">
        <f t="shared" si="29"/>
        <v>69.80000000000001</v>
      </c>
      <c r="F138" s="31">
        <v>150</v>
      </c>
      <c r="G138" s="31">
        <v>104.7</v>
      </c>
      <c r="H138" s="24">
        <f t="shared" si="30"/>
        <v>69.80000000000001</v>
      </c>
      <c r="I138" s="24"/>
      <c r="J138" s="31"/>
      <c r="K138" s="31"/>
      <c r="L138" s="24"/>
      <c r="M138" s="25"/>
      <c r="N138" s="25"/>
    </row>
    <row r="139" spans="1:14" ht="30" customHeight="1">
      <c r="A139" s="17">
        <v>113</v>
      </c>
      <c r="B139" s="18" t="s">
        <v>11</v>
      </c>
      <c r="C139" s="8">
        <f t="shared" si="28"/>
        <v>10</v>
      </c>
      <c r="D139" s="8">
        <f t="shared" si="28"/>
        <v>0</v>
      </c>
      <c r="E139" s="23">
        <f t="shared" si="29"/>
        <v>0</v>
      </c>
      <c r="F139" s="31">
        <v>10</v>
      </c>
      <c r="G139" s="31">
        <v>0</v>
      </c>
      <c r="H139" s="24">
        <f t="shared" si="30"/>
        <v>0</v>
      </c>
      <c r="I139" s="24"/>
      <c r="J139" s="31"/>
      <c r="K139" s="31"/>
      <c r="L139" s="24"/>
      <c r="M139" s="25"/>
      <c r="N139" s="25"/>
    </row>
    <row r="140" spans="1:14" s="20" customFormat="1" ht="17.25" customHeight="1">
      <c r="A140" s="17">
        <v>114</v>
      </c>
      <c r="B140" s="18" t="s">
        <v>10</v>
      </c>
      <c r="C140" s="8">
        <f t="shared" si="28"/>
        <v>15</v>
      </c>
      <c r="D140" s="8">
        <f t="shared" si="28"/>
        <v>10</v>
      </c>
      <c r="E140" s="23">
        <f t="shared" si="29"/>
        <v>66.66666666666666</v>
      </c>
      <c r="F140" s="31">
        <v>15</v>
      </c>
      <c r="G140" s="31">
        <v>10</v>
      </c>
      <c r="H140" s="24">
        <f t="shared" si="30"/>
        <v>66.66666666666666</v>
      </c>
      <c r="I140" s="24"/>
      <c r="J140" s="24"/>
      <c r="K140" s="24"/>
      <c r="L140" s="24"/>
      <c r="M140" s="25"/>
      <c r="N140" s="25"/>
    </row>
    <row r="141" spans="1:14" s="20" customFormat="1" ht="22.5" customHeight="1">
      <c r="A141" s="17">
        <v>115</v>
      </c>
      <c r="B141" s="18" t="s">
        <v>15</v>
      </c>
      <c r="C141" s="8">
        <f t="shared" si="28"/>
        <v>10</v>
      </c>
      <c r="D141" s="8">
        <f t="shared" si="28"/>
        <v>0</v>
      </c>
      <c r="E141" s="23">
        <f t="shared" si="29"/>
        <v>0</v>
      </c>
      <c r="F141" s="31">
        <v>10</v>
      </c>
      <c r="G141" s="31">
        <v>0</v>
      </c>
      <c r="H141" s="24">
        <f t="shared" si="30"/>
        <v>0</v>
      </c>
      <c r="I141" s="24"/>
      <c r="J141" s="24"/>
      <c r="K141" s="24"/>
      <c r="L141" s="24"/>
      <c r="M141" s="25"/>
      <c r="N141" s="25"/>
    </row>
    <row r="142" spans="1:14" ht="30">
      <c r="A142" s="17">
        <v>116</v>
      </c>
      <c r="B142" s="18" t="s">
        <v>8</v>
      </c>
      <c r="C142" s="8">
        <f t="shared" si="28"/>
        <v>40</v>
      </c>
      <c r="D142" s="8">
        <f t="shared" si="28"/>
        <v>23.4</v>
      </c>
      <c r="E142" s="23">
        <f t="shared" si="29"/>
        <v>58.5</v>
      </c>
      <c r="F142" s="31">
        <v>40</v>
      </c>
      <c r="G142" s="31">
        <v>23.4</v>
      </c>
      <c r="H142" s="24">
        <f t="shared" si="30"/>
        <v>58.5</v>
      </c>
      <c r="I142" s="24"/>
      <c r="J142" s="24"/>
      <c r="K142" s="24"/>
      <c r="L142" s="24"/>
      <c r="M142" s="25"/>
      <c r="N142" s="25"/>
    </row>
    <row r="143" spans="1:14" s="20" customFormat="1" ht="15">
      <c r="A143" s="17">
        <v>117</v>
      </c>
      <c r="B143" s="18" t="s">
        <v>16</v>
      </c>
      <c r="C143" s="8">
        <f t="shared" si="28"/>
        <v>575.5</v>
      </c>
      <c r="D143" s="8">
        <f t="shared" si="28"/>
        <v>333</v>
      </c>
      <c r="E143" s="23">
        <f t="shared" si="29"/>
        <v>57.862728062554304</v>
      </c>
      <c r="F143" s="31">
        <v>575.5</v>
      </c>
      <c r="G143" s="31">
        <v>333</v>
      </c>
      <c r="H143" s="24">
        <f t="shared" si="30"/>
        <v>57.862728062554304</v>
      </c>
      <c r="I143" s="24"/>
      <c r="J143" s="24"/>
      <c r="K143" s="24"/>
      <c r="L143" s="24"/>
      <c r="M143" s="25"/>
      <c r="N143" s="25"/>
    </row>
    <row r="144" spans="1:14" s="20" customFormat="1" ht="30">
      <c r="A144" s="17">
        <v>118</v>
      </c>
      <c r="B144" s="18" t="s">
        <v>57</v>
      </c>
      <c r="C144" s="8">
        <f>F144+I144+L144</f>
        <v>24146.800000000003</v>
      </c>
      <c r="D144" s="8">
        <f>G144+J144+M144</f>
        <v>0</v>
      </c>
      <c r="E144" s="23">
        <f>D144/C144*100</f>
        <v>0</v>
      </c>
      <c r="F144" s="31">
        <v>3139.1</v>
      </c>
      <c r="G144" s="31">
        <v>0</v>
      </c>
      <c r="H144" s="24">
        <f t="shared" si="30"/>
        <v>0</v>
      </c>
      <c r="I144" s="24">
        <v>840.3</v>
      </c>
      <c r="J144" s="24">
        <v>0</v>
      </c>
      <c r="K144" s="24">
        <v>0</v>
      </c>
      <c r="L144" s="24">
        <v>20167.4</v>
      </c>
      <c r="M144" s="25">
        <v>0</v>
      </c>
      <c r="N144" s="25">
        <v>0</v>
      </c>
    </row>
    <row r="145" spans="1:14" s="16" customFormat="1" ht="21.75" customHeight="1">
      <c r="A145" s="21"/>
      <c r="B145" s="22" t="s">
        <v>1</v>
      </c>
      <c r="C145" s="26">
        <f>SUM(C133:C144)</f>
        <v>59110</v>
      </c>
      <c r="D145" s="26">
        <f>SUM(D133:D144)</f>
        <v>13487.800000000001</v>
      </c>
      <c r="E145" s="27">
        <f t="shared" si="29"/>
        <v>22.818135679242094</v>
      </c>
      <c r="F145" s="26">
        <f>SUM(F133:F144)</f>
        <v>36103.49999999999</v>
      </c>
      <c r="G145" s="26">
        <f>SUM(G133:G144)</f>
        <v>13487.800000000001</v>
      </c>
      <c r="H145" s="26">
        <f>G145/F145*100</f>
        <v>37.358704834711325</v>
      </c>
      <c r="I145" s="26">
        <f>SUM(I133:I144)</f>
        <v>2814.8</v>
      </c>
      <c r="J145" s="26">
        <f>SUM(J133:J143)</f>
        <v>0</v>
      </c>
      <c r="K145" s="26">
        <v>0</v>
      </c>
      <c r="L145" s="26">
        <f>SUM(L133:L144)</f>
        <v>20191.7</v>
      </c>
      <c r="M145" s="26"/>
      <c r="N145" s="26"/>
    </row>
    <row r="146" spans="2:12" ht="12.75" customHeight="1">
      <c r="B146" s="35"/>
      <c r="C146" s="36"/>
      <c r="D146" s="36"/>
      <c r="E146" s="36"/>
      <c r="F146" s="35"/>
      <c r="G146" s="35"/>
      <c r="H146" s="35"/>
      <c r="I146" s="35"/>
      <c r="J146" s="35"/>
      <c r="K146" s="35"/>
      <c r="L146" s="35"/>
    </row>
    <row r="148" spans="3:14" ht="15">
      <c r="C148" s="38">
        <f>C24+C37+C52+C66+C79+C93+C108+C122+C131+C145</f>
        <v>2060802.5999999994</v>
      </c>
      <c r="D148" s="38">
        <f>D24+D37+D52+D66+D79+D93+D108+D122+D131+D145</f>
        <v>869802.3999999999</v>
      </c>
      <c r="E148" s="38">
        <f>SUM(D148/C148*100)</f>
        <v>42.20697314725827</v>
      </c>
      <c r="F148" s="38">
        <f>F24+F37+F52+F66+F79+F93+F108+F122+F131+F145</f>
        <v>946988.7</v>
      </c>
      <c r="G148" s="38">
        <f>G24+G37+G52+G66+G79+G93+G108+G122+G131+G145</f>
        <v>418415.20000000007</v>
      </c>
      <c r="H148" s="38">
        <f>SUM(G148/F148*100)</f>
        <v>44.18375847568193</v>
      </c>
      <c r="I148" s="38">
        <f>I24+I37+I52+I66+I79+I93+I108+I122+I131+I145</f>
        <v>1033740.3</v>
      </c>
      <c r="J148" s="38">
        <f>J24+J37+J52+J66+J79+J93+J108+J122+J131+J145</f>
        <v>449801.3999999999</v>
      </c>
      <c r="K148" s="38">
        <f>SUM(J148/I148*100)</f>
        <v>43.5120310197832</v>
      </c>
      <c r="L148" s="38">
        <f>L24+L37+L52+L66+L79+L93+L108+L122+L131+L145</f>
        <v>80073.6</v>
      </c>
      <c r="M148" s="38">
        <f>M24+M37+M52+M66+M79+M93+M108+M122+M131+M145</f>
        <v>1585.7999999999997</v>
      </c>
      <c r="N148" s="38">
        <f>SUM(M148/L148*100)</f>
        <v>1.9804280062342638</v>
      </c>
    </row>
    <row r="149" spans="3:14" ht="15">
      <c r="C149" s="38">
        <f>C37+C52+C66+C79+C93+C108+C122+C131+C145</f>
        <v>546757.3</v>
      </c>
      <c r="D149" s="38">
        <f>D37+D52+D66+D79+D93+D108+D122+D131+D145</f>
        <v>142846.4</v>
      </c>
      <c r="E149" s="38">
        <f>SUM(D149/C149*100)</f>
        <v>26.126107506932232</v>
      </c>
      <c r="F149" s="38">
        <f>F37+F52+F66+F79+F93+F108+F122+F131+F145</f>
        <v>358855.30000000005</v>
      </c>
      <c r="G149" s="38">
        <f>G37+G52+G66+G79+G93+G108+G122+G131+G145</f>
        <v>140820.8</v>
      </c>
      <c r="H149" s="38">
        <f>SUM(G149/F149*100)</f>
        <v>39.24166648785735</v>
      </c>
      <c r="I149" s="38">
        <f>I37+I52+I66+I79+I93+I108+I122+I131+I145</f>
        <v>119518.3</v>
      </c>
      <c r="J149" s="38">
        <f>J37+J52+J66+J79+J93+J108+J122+J131+J145</f>
        <v>690.3</v>
      </c>
      <c r="K149" s="38">
        <f>SUM(J149/I149*100)</f>
        <v>0.5775684560439698</v>
      </c>
      <c r="L149" s="38">
        <f>L37+L52+L66+L79+L93+L108+L122+L131+L145</f>
        <v>68383.7</v>
      </c>
      <c r="M149" s="38">
        <f>M37+M52+M66+M79+M93+M108+M122+M131+M145</f>
        <v>1335.3000000000002</v>
      </c>
      <c r="N149" s="38">
        <f>SUM(M149/L149*100)</f>
        <v>1.9526583089244955</v>
      </c>
    </row>
  </sheetData>
  <sheetProtection/>
  <mergeCells count="18">
    <mergeCell ref="A94:N94"/>
    <mergeCell ref="A109:N109"/>
    <mergeCell ref="A123:N123"/>
    <mergeCell ref="A132:N132"/>
    <mergeCell ref="A6:N6"/>
    <mergeCell ref="A25:N25"/>
    <mergeCell ref="A38:N38"/>
    <mergeCell ref="A53:N53"/>
    <mergeCell ref="A67:N67"/>
    <mergeCell ref="A80:N80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7" max="255" man="1"/>
    <brk id="66" max="255" man="1"/>
    <brk id="9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2019-04-20T13:22:17Z</cp:lastPrinted>
  <dcterms:created xsi:type="dcterms:W3CDTF">2015-05-26T06:30:36Z</dcterms:created>
  <dcterms:modified xsi:type="dcterms:W3CDTF">2019-07-15T12:46:12Z</dcterms:modified>
  <cp:category/>
  <cp:version/>
  <cp:contentType/>
  <cp:contentStatus/>
</cp:coreProperties>
</file>