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на 01.07.21" sheetId="1" r:id="rId1"/>
  </sheets>
  <definedNames>
    <definedName name="_xlnm.Print_Titles" localSheetId="0">'на 01.07.21'!$2:$5</definedName>
    <definedName name="_xlnm.Print_Area" localSheetId="0">'на 01.07.21'!$A$1:$N$148</definedName>
  </definedNames>
  <calcPr fullCalcOnLoad="1"/>
</workbook>
</file>

<file path=xl/sharedStrings.xml><?xml version="1.0" encoding="utf-8"?>
<sst xmlns="http://schemas.openxmlformats.org/spreadsheetml/2006/main" count="181" uniqueCount="77">
  <si>
    <t>Муниципальная программа муниципального образования «Развитие жилищно-коммунального хозяйства»</t>
  </si>
  <si>
    <t>Итого по программам</t>
  </si>
  <si>
    <t>Муниципальная программа «Социальная поддержка граждан»</t>
  </si>
  <si>
    <t>Муниципальная программа «Комплексное и устойчивое развитие в сфере строительства, архитектуры и дорожного хозяйства»</t>
  </si>
  <si>
    <t>Муниципальная программа «Обеспечение безопасности населения»</t>
  </si>
  <si>
    <t>Муниципальная программа «Развитие культуры»</t>
  </si>
  <si>
    <t>Муниципальная программа «Развитие физической культуры и массового спорта»</t>
  </si>
  <si>
    <t>Муниципальная программа «Экономическое развитие»</t>
  </si>
  <si>
    <t>Муниципальная программа «Информационное обеспечение жителей»</t>
  </si>
  <si>
    <t>Муниципальная программа "Дети Кубани"</t>
  </si>
  <si>
    <t>Муниципальная программа  "Развитие муниципальной службы"</t>
  </si>
  <si>
    <t>Муниципальная программа муниципального образования «Экономическое развитие»</t>
  </si>
  <si>
    <t>Наименование программы</t>
  </si>
  <si>
    <t>№п/п</t>
  </si>
  <si>
    <t>Новокубанское городское поселение</t>
  </si>
  <si>
    <t>Муниципальная программа  "Молодежь Кубани"</t>
  </si>
  <si>
    <t>Муниципального программа "Информатизация администрации "</t>
  </si>
  <si>
    <t>Бесскорбненское сельское поселение</t>
  </si>
  <si>
    <t>Верхнекубанское сельское поселение</t>
  </si>
  <si>
    <t>Ковалевское сельское поселение</t>
  </si>
  <si>
    <t>Ляпинское сельское поселение</t>
  </si>
  <si>
    <t>Новосельское сельское поселение</t>
  </si>
  <si>
    <t>Прикубанское сельское поселение</t>
  </si>
  <si>
    <t>Прочноокопское сельское поселение</t>
  </si>
  <si>
    <t>Советское сельское поселение</t>
  </si>
  <si>
    <t>Муниципальная программа "Доступная среда"</t>
  </si>
  <si>
    <t>Муниципальная программа муниципального образования "Дети Кубани"</t>
  </si>
  <si>
    <t>Муниципальная программа муниципального образования "Развитие муниципальной службы"</t>
  </si>
  <si>
    <t>%</t>
  </si>
  <si>
    <t>ВСЕГО</t>
  </si>
  <si>
    <t>краевые средства</t>
  </si>
  <si>
    <t>федеральные средства</t>
  </si>
  <si>
    <t>Муниципальная программа муниципального образования "Развитие образования"</t>
  </si>
  <si>
    <t>план</t>
  </si>
  <si>
    <t>факт</t>
  </si>
  <si>
    <t>местные средства</t>
  </si>
  <si>
    <t>ИТОГО</t>
  </si>
  <si>
    <t>Муниципальная программа "Управление муниципальными финансами"</t>
  </si>
  <si>
    <t>Муниципальное образование Новокубанский район</t>
  </si>
  <si>
    <t>56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</si>
  <si>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</si>
  <si>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</si>
  <si>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</si>
  <si>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</si>
  <si>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</si>
  <si>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</si>
  <si>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</si>
  <si>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</si>
  <si>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</si>
  <si>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54</t>
  </si>
  <si>
    <t>55</t>
  </si>
  <si>
    <t>Муниципальная программа муниципального образования «Молодежь Кубани»</t>
  </si>
  <si>
    <t>Муниципальная программа муниципального образования «Информатизация администрации муниципального образования»</t>
  </si>
  <si>
    <t>Муниципальная программа муниципального образования "Управление муниципальным имуществом и земельными ресурсами"</t>
  </si>
  <si>
    <t>Муниципальная программа муниципального образования "Формирование современной городской среды"</t>
  </si>
  <si>
    <t>Муниципальная программа муниципального образования "Доступная среда"</t>
  </si>
  <si>
    <t>Муниципальная программа муниципального образования «Обеспечение безопасности населения»</t>
  </si>
  <si>
    <t>57</t>
  </si>
  <si>
    <t>59</t>
  </si>
  <si>
    <t>60</t>
  </si>
  <si>
    <t>61</t>
  </si>
  <si>
    <t>62</t>
  </si>
  <si>
    <t>Муниципальная программа "Материально-техническое и программное обеспечение"</t>
  </si>
  <si>
    <t>Муниципальная программа  "Материально-техническое и программное обеспечение"</t>
  </si>
  <si>
    <t>52</t>
  </si>
  <si>
    <t>53</t>
  </si>
  <si>
    <t>58</t>
  </si>
  <si>
    <t>2021 ГОД</t>
  </si>
  <si>
    <t>Муниципальная программа «Информационное обеспечение жителей Новокубанского района»</t>
  </si>
  <si>
    <t>Муниципальная программа  «Развитие сельского хозяйства и регулирование рынков сельскохозяйственной продукции, сырья и продовольствия»</t>
  </si>
  <si>
    <t>Муниципальная программа муниципального образования «Развитие физической культуры и массового спорта»</t>
  </si>
  <si>
    <t>42</t>
  </si>
  <si>
    <t>Муниципальная программа муниципального образования «Развитие муниципальной службы»</t>
  </si>
  <si>
    <t>Муниципальная программа муниципального образования «Информационное обеспечение жителей Новокубанского района»</t>
  </si>
  <si>
    <t>Муниципальная программа муниципального образования «Формирование современной городской среды»</t>
  </si>
  <si>
    <t>63</t>
  </si>
  <si>
    <t>Анализ муниципальных программ муниципального образования Новокубанский район на 01.07.2021 года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</si>
</sst>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"/>
    <numFmt numFmtId="181" formatCode="00"/>
    <numFmt numFmtId="182" formatCode="000"/>
    <numFmt numFmtId="183" formatCode="#,##0.00;[Red]\-#,##0.00;0.00"/>
    <numFmt numFmtId="184" formatCode="#,##0.000;[Red]\-#,##0.000;0.000"/>
    <numFmt numFmtId="185" formatCode="#,##0.0;[Red]\-#,##0.0;0.0"/>
    <numFmt numFmtId="186" formatCode="0,000,000"/>
    <numFmt numFmtId="187" formatCode="#,##0.0"/>
    <numFmt numFmtId="188" formatCode="0.0"/>
    <numFmt numFmtId="189" formatCode="#,##0.0_ ;[Red]\-#,##0.0\ 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_ ;\-#,##0.0\ "/>
    <numFmt numFmtId="194" formatCode="#,##0.0\ &quot;₽&quot;"/>
    <numFmt numFmtId="195" formatCode="00\.00\.00"/>
    <numFmt numFmtId="196" formatCode="#,##0.00_ ;[Red]\-#,##0.00\ "/>
    <numFmt numFmtId="197" formatCode="0\.00"/>
    <numFmt numFmtId="198" formatCode="000\.00\.00"/>
    <numFmt numFmtId="199" formatCode="0000000000"/>
    <numFmt numFmtId="200" formatCode="0000"/>
    <numFmt numFmtId="201" formatCode="000\.00\.000\.0"/>
    <numFmt numFmtId="202" formatCode="_-* #,##0.0\ _₽_-;\-* #,##0.0\ _₽_-;_-* &quot;-&quot;?\ _₽_-;_-@_-"/>
    <numFmt numFmtId="203" formatCode="[$-FC19]d\ mmmm\ yyyy\ &quot;г.&quot;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43"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56" applyFont="1" applyFill="1" applyAlignment="1">
      <alignment horizontal="center" vertical="center"/>
      <protection/>
    </xf>
    <xf numFmtId="0" fontId="4" fillId="33" borderId="0" xfId="0" applyFont="1" applyFill="1" applyAlignment="1">
      <alignment wrapText="1"/>
    </xf>
    <xf numFmtId="0" fontId="2" fillId="33" borderId="0" xfId="56" applyFont="1" applyFill="1">
      <alignment/>
      <protection/>
    </xf>
    <xf numFmtId="0" fontId="2" fillId="33" borderId="0" xfId="56" applyFont="1" applyFill="1" applyAlignment="1">
      <alignment horizontal="center" vertical="center" wrapText="1"/>
      <protection/>
    </xf>
    <xf numFmtId="0" fontId="2" fillId="13" borderId="10" xfId="56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187" fontId="2" fillId="13" borderId="10" xfId="0" applyNumberFormat="1" applyFont="1" applyFill="1" applyBorder="1" applyAlignment="1">
      <alignment horizontal="right"/>
    </xf>
    <xf numFmtId="187" fontId="2" fillId="33" borderId="10" xfId="0" applyNumberFormat="1" applyFont="1" applyFill="1" applyBorder="1" applyAlignment="1">
      <alignment horizontal="right"/>
    </xf>
    <xf numFmtId="180" fontId="2" fillId="33" borderId="10" xfId="56" applyNumberFormat="1" applyFont="1" applyFill="1" applyBorder="1" applyAlignment="1" applyProtection="1">
      <alignment horizontal="left" wrapText="1"/>
      <protection hidden="1"/>
    </xf>
    <xf numFmtId="187" fontId="2" fillId="3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0" applyNumberFormat="1" applyFont="1" applyFill="1" applyBorder="1" applyAlignment="1">
      <alignment horizontal="right"/>
    </xf>
    <xf numFmtId="0" fontId="3" fillId="13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left"/>
    </xf>
    <xf numFmtId="187" fontId="3" fillId="13" borderId="10" xfId="0" applyNumberFormat="1" applyFont="1" applyFill="1" applyBorder="1" applyAlignment="1">
      <alignment horizontal="right"/>
    </xf>
    <xf numFmtId="0" fontId="3" fillId="13" borderId="0" xfId="56" applyFont="1" applyFill="1">
      <alignment/>
      <protection/>
    </xf>
    <xf numFmtId="0" fontId="2" fillId="33" borderId="10" xfId="56" applyFont="1" applyFill="1" applyBorder="1" applyAlignment="1">
      <alignment horizontal="center" vertical="center"/>
      <protection/>
    </xf>
    <xf numFmtId="180" fontId="2" fillId="33" borderId="10" xfId="56" applyNumberFormat="1" applyFont="1" applyFill="1" applyBorder="1" applyAlignment="1" applyProtection="1">
      <alignment wrapText="1"/>
      <protection hidden="1"/>
    </xf>
    <xf numFmtId="188" fontId="2" fillId="13" borderId="10" xfId="56" applyNumberFormat="1" applyFont="1" applyFill="1" applyBorder="1" applyAlignment="1" applyProtection="1">
      <alignment horizontal="center" wrapText="1"/>
      <protection hidden="1"/>
    </xf>
    <xf numFmtId="0" fontId="3" fillId="33" borderId="0" xfId="56" applyFont="1" applyFill="1">
      <alignment/>
      <protection/>
    </xf>
    <xf numFmtId="0" fontId="3" fillId="13" borderId="10" xfId="56" applyFont="1" applyFill="1" applyBorder="1" applyAlignment="1">
      <alignment horizontal="center" vertical="center"/>
      <protection/>
    </xf>
    <xf numFmtId="0" fontId="3" fillId="13" borderId="10" xfId="56" applyNumberFormat="1" applyFont="1" applyFill="1" applyBorder="1" applyAlignment="1" applyProtection="1">
      <alignment horizontal="center"/>
      <protection hidden="1"/>
    </xf>
    <xf numFmtId="187" fontId="2" fillId="13" borderId="10" xfId="56" applyNumberFormat="1" applyFont="1" applyFill="1" applyBorder="1" applyAlignment="1" applyProtection="1">
      <alignment wrapText="1"/>
      <protection hidden="1"/>
    </xf>
    <xf numFmtId="187" fontId="2" fillId="33" borderId="10" xfId="56" applyNumberFormat="1" applyFont="1" applyFill="1" applyBorder="1" applyAlignment="1" applyProtection="1">
      <alignment/>
      <protection hidden="1"/>
    </xf>
    <xf numFmtId="187" fontId="2" fillId="33" borderId="10" xfId="56" applyNumberFormat="1" applyFont="1" applyFill="1" applyBorder="1">
      <alignment/>
      <protection/>
    </xf>
    <xf numFmtId="187" fontId="3" fillId="13" borderId="10" xfId="56" applyNumberFormat="1" applyFont="1" applyFill="1" applyBorder="1" applyAlignment="1" applyProtection="1">
      <alignment/>
      <protection hidden="1"/>
    </xf>
    <xf numFmtId="187" fontId="3" fillId="13" borderId="10" xfId="56" applyNumberFormat="1" applyFont="1" applyFill="1" applyBorder="1" applyAlignment="1" applyProtection="1">
      <alignment wrapText="1"/>
      <protection hidden="1"/>
    </xf>
    <xf numFmtId="187" fontId="3" fillId="13" borderId="10" xfId="56" applyNumberFormat="1" applyFont="1" applyFill="1" applyBorder="1">
      <alignment/>
      <protection/>
    </xf>
    <xf numFmtId="49" fontId="2" fillId="33" borderId="10" xfId="56" applyNumberFormat="1" applyFont="1" applyFill="1" applyBorder="1" applyAlignment="1">
      <alignment horizontal="center" vertical="center"/>
      <protection/>
    </xf>
    <xf numFmtId="187" fontId="2" fillId="33" borderId="10" xfId="56" applyNumberFormat="1" applyFont="1" applyFill="1" applyBorder="1" applyAlignment="1" applyProtection="1">
      <alignment wrapText="1"/>
      <protection hidden="1"/>
    </xf>
    <xf numFmtId="187" fontId="2" fillId="0" borderId="10" xfId="56" applyNumberFormat="1" applyFont="1" applyFill="1" applyBorder="1" applyAlignment="1" applyProtection="1">
      <alignment/>
      <protection hidden="1"/>
    </xf>
    <xf numFmtId="187" fontId="2" fillId="0" borderId="10" xfId="56" applyNumberFormat="1" applyFont="1" applyFill="1" applyBorder="1">
      <alignment/>
      <protection/>
    </xf>
    <xf numFmtId="49" fontId="3" fillId="13" borderId="10" xfId="56" applyNumberFormat="1" applyFont="1" applyFill="1" applyBorder="1" applyAlignment="1">
      <alignment horizontal="center" vertical="center"/>
      <protection/>
    </xf>
    <xf numFmtId="187" fontId="3" fillId="13" borderId="10" xfId="56" applyNumberFormat="1" applyFont="1" applyFill="1" applyBorder="1" applyAlignment="1" applyProtection="1">
      <alignment horizontal="center"/>
      <protection hidden="1"/>
    </xf>
    <xf numFmtId="0" fontId="2" fillId="33" borderId="0" xfId="56" applyFont="1" applyFill="1" applyProtection="1">
      <alignment/>
      <protection hidden="1"/>
    </xf>
    <xf numFmtId="0" fontId="2" fillId="13" borderId="0" xfId="56" applyFont="1" applyFill="1" applyProtection="1">
      <alignment/>
      <protection hidden="1"/>
    </xf>
    <xf numFmtId="0" fontId="2" fillId="13" borderId="0" xfId="56" applyFont="1" applyFill="1">
      <alignment/>
      <protection/>
    </xf>
    <xf numFmtId="192" fontId="2" fillId="13" borderId="10" xfId="56" applyNumberFormat="1" applyFont="1" applyFill="1" applyBorder="1">
      <alignment/>
      <protection/>
    </xf>
    <xf numFmtId="192" fontId="2" fillId="33" borderId="10" xfId="56" applyNumberFormat="1" applyFont="1" applyFill="1" applyBorder="1" applyAlignment="1" applyProtection="1">
      <alignment horizontal="right"/>
      <protection hidden="1"/>
    </xf>
    <xf numFmtId="193" fontId="2" fillId="33" borderId="10" xfId="56" applyNumberFormat="1" applyFont="1" applyFill="1" applyBorder="1" applyAlignment="1" applyProtection="1">
      <alignment horizontal="right"/>
      <protection hidden="1"/>
    </xf>
    <xf numFmtId="185" fontId="2" fillId="33" borderId="10" xfId="56" applyNumberFormat="1" applyFont="1" applyFill="1" applyBorder="1" applyAlignment="1" applyProtection="1">
      <alignment horizontal="right"/>
      <protection hidden="1"/>
    </xf>
    <xf numFmtId="192" fontId="2" fillId="33" borderId="10" xfId="56" applyNumberFormat="1" applyFont="1" applyFill="1" applyBorder="1" applyAlignment="1">
      <alignment horizontal="right"/>
      <protection/>
    </xf>
    <xf numFmtId="185" fontId="2" fillId="33" borderId="10" xfId="56" applyNumberFormat="1" applyFont="1" applyFill="1" applyBorder="1" applyAlignment="1">
      <alignment horizontal="right"/>
      <protection/>
    </xf>
    <xf numFmtId="192" fontId="3" fillId="13" borderId="10" xfId="56" applyNumberFormat="1" applyFont="1" applyFill="1" applyBorder="1" applyAlignment="1" applyProtection="1">
      <alignment horizontal="right"/>
      <protection hidden="1"/>
    </xf>
    <xf numFmtId="193" fontId="3" fillId="13" borderId="10" xfId="56" applyNumberFormat="1" applyFont="1" applyFill="1" applyBorder="1" applyAlignment="1" applyProtection="1">
      <alignment horizontal="right"/>
      <protection hidden="1"/>
    </xf>
    <xf numFmtId="192" fontId="3" fillId="13" borderId="10" xfId="56" applyNumberFormat="1" applyFont="1" applyFill="1" applyBorder="1" applyAlignment="1">
      <alignment horizontal="right"/>
      <protection/>
    </xf>
    <xf numFmtId="188" fontId="3" fillId="13" borderId="10" xfId="56" applyNumberFormat="1" applyFont="1" applyFill="1" applyBorder="1" applyAlignment="1" applyProtection="1">
      <alignment horizontal="right" wrapText="1"/>
      <protection hidden="1"/>
    </xf>
    <xf numFmtId="187" fontId="2" fillId="0" borderId="10" xfId="56" applyNumberFormat="1" applyFont="1" applyFill="1" applyBorder="1" applyAlignment="1" applyProtection="1">
      <alignment horizontal="right" wrapText="1"/>
      <protection hidden="1"/>
    </xf>
    <xf numFmtId="4" fontId="2" fillId="33" borderId="0" xfId="56" applyNumberFormat="1" applyFont="1" applyFill="1">
      <alignment/>
      <protection/>
    </xf>
    <xf numFmtId="4" fontId="3" fillId="13" borderId="0" xfId="56" applyNumberFormat="1" applyFont="1" applyFill="1">
      <alignment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  <xf numFmtId="193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 applyProtection="1">
      <alignment horizontal="right"/>
      <protection hidden="1"/>
    </xf>
    <xf numFmtId="185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>
      <alignment horizontal="right"/>
      <protection/>
    </xf>
    <xf numFmtId="188" fontId="2" fillId="0" borderId="10" xfId="56" applyNumberFormat="1" applyFont="1" applyFill="1" applyBorder="1" applyAlignment="1" applyProtection="1">
      <alignment horizontal="right"/>
      <protection hidden="1"/>
    </xf>
    <xf numFmtId="188" fontId="2" fillId="33" borderId="10" xfId="56" applyNumberFormat="1" applyFont="1" applyFill="1" applyBorder="1" applyAlignment="1">
      <alignment horizontal="right"/>
      <protection/>
    </xf>
    <xf numFmtId="187" fontId="2" fillId="13" borderId="10" xfId="56" applyNumberFormat="1" applyFont="1" applyFill="1" applyBorder="1" applyAlignment="1" applyProtection="1">
      <alignment/>
      <protection hidden="1"/>
    </xf>
    <xf numFmtId="180" fontId="2" fillId="33" borderId="10" xfId="56" applyNumberFormat="1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>
      <alignment horizontal="center"/>
    </xf>
    <xf numFmtId="187" fontId="3" fillId="33" borderId="10" xfId="0" applyNumberFormat="1" applyFont="1" applyFill="1" applyBorder="1" applyAlignment="1">
      <alignment horizontal="center"/>
    </xf>
    <xf numFmtId="0" fontId="3" fillId="33" borderId="11" xfId="56" applyNumberFormat="1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>
      <alignment vertical="center" wrapText="1"/>
    </xf>
    <xf numFmtId="0" fontId="2" fillId="33" borderId="10" xfId="56" applyFont="1" applyFill="1" applyBorder="1" applyAlignment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13" borderId="10" xfId="56" applyNumberFormat="1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view="pageBreakPreview" zoomScale="80" zoomScaleNormal="80" zoomScaleSheetLayoutView="80" zoomScalePageLayoutView="0" workbookViewId="0" topLeftCell="A121">
      <selection activeCell="I37" sqref="I37"/>
    </sheetView>
  </sheetViews>
  <sheetFormatPr defaultColWidth="9.00390625" defaultRowHeight="12.75"/>
  <cols>
    <col min="1" max="1" width="6.25390625" style="1" bestFit="1" customWidth="1"/>
    <col min="2" max="2" width="64.25390625" style="3" customWidth="1"/>
    <col min="3" max="3" width="15.625" style="37" bestFit="1" customWidth="1"/>
    <col min="4" max="4" width="16.375" style="37" customWidth="1"/>
    <col min="5" max="5" width="8.625" style="37" bestFit="1" customWidth="1"/>
    <col min="6" max="6" width="15.00390625" style="3" customWidth="1"/>
    <col min="7" max="7" width="13.75390625" style="3" bestFit="1" customWidth="1"/>
    <col min="8" max="8" width="9.875" style="3" customWidth="1"/>
    <col min="9" max="9" width="14.875" style="3" bestFit="1" customWidth="1"/>
    <col min="10" max="10" width="16.375" style="3" customWidth="1"/>
    <col min="11" max="11" width="8.625" style="3" customWidth="1"/>
    <col min="12" max="12" width="14.125" style="3" customWidth="1"/>
    <col min="13" max="13" width="12.00390625" style="3" customWidth="1"/>
    <col min="14" max="14" width="10.125" style="3" customWidth="1"/>
    <col min="15" max="240" width="9.125" style="3" customWidth="1"/>
    <col min="241" max="16384" width="9.125" style="3" customWidth="1"/>
  </cols>
  <sheetData>
    <row r="1" spans="2:14" ht="56.25" customHeight="1">
      <c r="B1" s="64" t="s">
        <v>76</v>
      </c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2"/>
    </row>
    <row r="2" spans="1:14" s="4" customFormat="1" ht="15.75" customHeight="1">
      <c r="A2" s="66" t="s">
        <v>13</v>
      </c>
      <c r="B2" s="67" t="s">
        <v>12</v>
      </c>
      <c r="C2" s="67" t="s">
        <v>67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4" customFormat="1" ht="15.75" customHeight="1">
      <c r="A3" s="66"/>
      <c r="B3" s="67"/>
      <c r="C3" s="68" t="s">
        <v>29</v>
      </c>
      <c r="D3" s="68"/>
      <c r="E3" s="68"/>
      <c r="F3" s="67" t="s">
        <v>35</v>
      </c>
      <c r="G3" s="67"/>
      <c r="H3" s="67"/>
      <c r="I3" s="67" t="s">
        <v>30</v>
      </c>
      <c r="J3" s="67"/>
      <c r="K3" s="67"/>
      <c r="L3" s="67" t="s">
        <v>31</v>
      </c>
      <c r="M3" s="67"/>
      <c r="N3" s="67"/>
    </row>
    <row r="4" spans="1:14" s="4" customFormat="1" ht="15">
      <c r="A4" s="66"/>
      <c r="B4" s="67"/>
      <c r="C4" s="53" t="s">
        <v>33</v>
      </c>
      <c r="D4" s="53" t="s">
        <v>34</v>
      </c>
      <c r="E4" s="53" t="s">
        <v>28</v>
      </c>
      <c r="F4" s="52" t="s">
        <v>33</v>
      </c>
      <c r="G4" s="52" t="s">
        <v>34</v>
      </c>
      <c r="H4" s="52" t="s">
        <v>28</v>
      </c>
      <c r="I4" s="52" t="s">
        <v>33</v>
      </c>
      <c r="J4" s="52" t="s">
        <v>34</v>
      </c>
      <c r="K4" s="52" t="s">
        <v>28</v>
      </c>
      <c r="L4" s="52" t="s">
        <v>33</v>
      </c>
      <c r="M4" s="52" t="s">
        <v>34</v>
      </c>
      <c r="N4" s="52" t="s">
        <v>28</v>
      </c>
    </row>
    <row r="5" spans="1:14" s="4" customFormat="1" ht="15">
      <c r="A5" s="51">
        <v>1</v>
      </c>
      <c r="B5" s="51">
        <v>2</v>
      </c>
      <c r="C5" s="5">
        <v>3</v>
      </c>
      <c r="D5" s="5">
        <v>4</v>
      </c>
      <c r="E5" s="5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  <c r="K5" s="51">
        <v>11</v>
      </c>
      <c r="L5" s="51">
        <v>12</v>
      </c>
      <c r="M5" s="51">
        <v>13</v>
      </c>
      <c r="N5" s="51">
        <v>14</v>
      </c>
    </row>
    <row r="6" spans="1:14" ht="15.75" customHeight="1">
      <c r="A6" s="62" t="s">
        <v>38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5" ht="30">
      <c r="A7" s="6">
        <v>1</v>
      </c>
      <c r="B7" s="7" t="s">
        <v>32</v>
      </c>
      <c r="C7" s="8">
        <f>F7+I7+L7</f>
        <v>1251253.6</v>
      </c>
      <c r="D7" s="8">
        <f>G7+J7+M7</f>
        <v>697522.2</v>
      </c>
      <c r="E7" s="8">
        <f>D7/C7*100</f>
        <v>55.745869582313276</v>
      </c>
      <c r="F7" s="12">
        <v>374345.7</v>
      </c>
      <c r="G7" s="12">
        <v>185065</v>
      </c>
      <c r="H7" s="12">
        <f>G7/F7*100</f>
        <v>49.43692421203182</v>
      </c>
      <c r="I7" s="12">
        <v>802981.9</v>
      </c>
      <c r="J7" s="9">
        <v>469804.1</v>
      </c>
      <c r="K7" s="9">
        <f>J7/I7*100</f>
        <v>58.507433355596184</v>
      </c>
      <c r="L7" s="9">
        <v>73926</v>
      </c>
      <c r="M7" s="9">
        <v>42653.1</v>
      </c>
      <c r="N7" s="9">
        <f>M7/L7*100</f>
        <v>57.697021345669995</v>
      </c>
      <c r="O7" s="49"/>
    </row>
    <row r="8" spans="1:15" ht="15">
      <c r="A8" s="6">
        <v>2</v>
      </c>
      <c r="B8" s="10" t="s">
        <v>2</v>
      </c>
      <c r="C8" s="8">
        <f aca="true" t="shared" si="0" ref="C8:C20">F8+I8+L8</f>
        <v>5932.4</v>
      </c>
      <c r="D8" s="8">
        <f aca="true" t="shared" si="1" ref="D8:D23">G8+J8+M8</f>
        <v>3406.2000000000003</v>
      </c>
      <c r="E8" s="8">
        <f aca="true" t="shared" si="2" ref="E8:E24">D8/C8*100</f>
        <v>57.41689703998383</v>
      </c>
      <c r="F8" s="48">
        <v>5303.9</v>
      </c>
      <c r="G8" s="48">
        <v>2777.8</v>
      </c>
      <c r="H8" s="12">
        <f aca="true" t="shared" si="3" ref="H8:H21">G8/F8*100</f>
        <v>52.3727822922755</v>
      </c>
      <c r="I8" s="12">
        <v>381.1</v>
      </c>
      <c r="J8" s="9">
        <v>381.1</v>
      </c>
      <c r="K8" s="9">
        <f>J8/I8*100</f>
        <v>100</v>
      </c>
      <c r="L8" s="9">
        <v>247.4</v>
      </c>
      <c r="M8" s="9">
        <v>247.3</v>
      </c>
      <c r="N8" s="9">
        <f>M8/L8*100</f>
        <v>99.95957962813257</v>
      </c>
      <c r="O8" s="49"/>
    </row>
    <row r="9" spans="1:15" ht="30">
      <c r="A9" s="6">
        <v>3</v>
      </c>
      <c r="B9" s="10" t="s">
        <v>26</v>
      </c>
      <c r="C9" s="8">
        <f>F9+I9+L9</f>
        <v>147888</v>
      </c>
      <c r="D9" s="8">
        <f t="shared" si="1"/>
        <v>60742.600000000006</v>
      </c>
      <c r="E9" s="8">
        <f t="shared" si="2"/>
        <v>41.07337985502543</v>
      </c>
      <c r="F9" s="48">
        <v>2384.2</v>
      </c>
      <c r="G9" s="48">
        <v>195.8</v>
      </c>
      <c r="H9" s="12">
        <f t="shared" si="3"/>
        <v>8.212398288734168</v>
      </c>
      <c r="I9" s="12">
        <v>136235.3</v>
      </c>
      <c r="J9" s="9">
        <v>52846.8</v>
      </c>
      <c r="K9" s="9">
        <f>J9/I9*100</f>
        <v>38.790827340637854</v>
      </c>
      <c r="L9" s="9">
        <v>9268.5</v>
      </c>
      <c r="M9" s="9">
        <v>7700</v>
      </c>
      <c r="N9" s="9">
        <f>M9/L9*100</f>
        <v>83.07708906511301</v>
      </c>
      <c r="O9" s="49"/>
    </row>
    <row r="10" spans="1:15" ht="30">
      <c r="A10" s="6">
        <v>4</v>
      </c>
      <c r="B10" s="10" t="s">
        <v>3</v>
      </c>
      <c r="C10" s="8">
        <f>F10+I10+L10</f>
        <v>317888.4</v>
      </c>
      <c r="D10" s="8">
        <f t="shared" si="1"/>
        <v>13851.3</v>
      </c>
      <c r="E10" s="8">
        <f>D10/C10*100</f>
        <v>4.357283876983243</v>
      </c>
      <c r="F10" s="48">
        <v>43295.2</v>
      </c>
      <c r="G10" s="48">
        <v>1810.4</v>
      </c>
      <c r="H10" s="12">
        <f t="shared" si="3"/>
        <v>4.181525896635193</v>
      </c>
      <c r="I10" s="12">
        <v>274593.2</v>
      </c>
      <c r="J10" s="9">
        <v>12040.9</v>
      </c>
      <c r="K10" s="9">
        <f>J10/I10*100</f>
        <v>4.384995695450579</v>
      </c>
      <c r="L10" s="9"/>
      <c r="M10" s="9"/>
      <c r="N10" s="9"/>
      <c r="O10" s="49"/>
    </row>
    <row r="11" spans="1:15" ht="30">
      <c r="A11" s="6">
        <v>5</v>
      </c>
      <c r="B11" s="10" t="s">
        <v>0</v>
      </c>
      <c r="C11" s="8">
        <f t="shared" si="0"/>
        <v>17632</v>
      </c>
      <c r="D11" s="8">
        <f t="shared" si="1"/>
        <v>199.7</v>
      </c>
      <c r="E11" s="8">
        <f t="shared" si="2"/>
        <v>1.1325998185117967</v>
      </c>
      <c r="F11" s="48">
        <v>8975</v>
      </c>
      <c r="G11" s="48">
        <v>199.7</v>
      </c>
      <c r="H11" s="12">
        <f t="shared" si="3"/>
        <v>2.225069637883008</v>
      </c>
      <c r="I11" s="12">
        <v>8657</v>
      </c>
      <c r="J11" s="9">
        <v>0</v>
      </c>
      <c r="K11" s="9">
        <f>J11/I11*100</f>
        <v>0</v>
      </c>
      <c r="L11" s="9"/>
      <c r="M11" s="9"/>
      <c r="N11" s="9"/>
      <c r="O11" s="49"/>
    </row>
    <row r="12" spans="1:15" ht="15">
      <c r="A12" s="6">
        <v>6</v>
      </c>
      <c r="B12" s="10" t="s">
        <v>4</v>
      </c>
      <c r="C12" s="8">
        <f>F12+I12+L12</f>
        <v>46833.1</v>
      </c>
      <c r="D12" s="8">
        <f t="shared" si="1"/>
        <v>19044.4</v>
      </c>
      <c r="E12" s="8">
        <f t="shared" si="2"/>
        <v>40.6644018866998</v>
      </c>
      <c r="F12" s="48">
        <v>46833.1</v>
      </c>
      <c r="G12" s="48">
        <v>19044.4</v>
      </c>
      <c r="H12" s="12">
        <f t="shared" si="3"/>
        <v>40.6644018866998</v>
      </c>
      <c r="I12" s="12"/>
      <c r="J12" s="12"/>
      <c r="K12" s="9"/>
      <c r="L12" s="9"/>
      <c r="M12" s="9"/>
      <c r="N12" s="9"/>
      <c r="O12" s="49"/>
    </row>
    <row r="13" spans="1:15" ht="15">
      <c r="A13" s="6">
        <v>7</v>
      </c>
      <c r="B13" s="10" t="s">
        <v>5</v>
      </c>
      <c r="C13" s="8">
        <f>F13+I13+L13</f>
        <v>55809.4</v>
      </c>
      <c r="D13" s="8">
        <f t="shared" si="1"/>
        <v>27534.9</v>
      </c>
      <c r="E13" s="8">
        <f t="shared" si="2"/>
        <v>49.33738760853906</v>
      </c>
      <c r="F13" s="48">
        <v>55759.1</v>
      </c>
      <c r="G13" s="48">
        <v>27525.7</v>
      </c>
      <c r="H13" s="12">
        <f t="shared" si="3"/>
        <v>49.36539506555881</v>
      </c>
      <c r="I13" s="12">
        <v>50.3</v>
      </c>
      <c r="J13" s="9">
        <v>9.2</v>
      </c>
      <c r="K13" s="9">
        <f>J13/I13*100</f>
        <v>18.290258449304176</v>
      </c>
      <c r="L13" s="9"/>
      <c r="M13" s="9"/>
      <c r="N13" s="9"/>
      <c r="O13" s="49"/>
    </row>
    <row r="14" spans="1:15" ht="30">
      <c r="A14" s="6">
        <v>8</v>
      </c>
      <c r="B14" s="10" t="s">
        <v>6</v>
      </c>
      <c r="C14" s="8">
        <f>F14+I14+L14</f>
        <v>135321.9</v>
      </c>
      <c r="D14" s="8">
        <f t="shared" si="1"/>
        <v>33553.6</v>
      </c>
      <c r="E14" s="8">
        <f t="shared" si="2"/>
        <v>24.795395276004843</v>
      </c>
      <c r="F14" s="48">
        <v>85113.3</v>
      </c>
      <c r="G14" s="48">
        <v>29562.8</v>
      </c>
      <c r="H14" s="12">
        <f t="shared" si="3"/>
        <v>34.733467037466525</v>
      </c>
      <c r="I14" s="12">
        <v>50208.6</v>
      </c>
      <c r="J14" s="12">
        <v>3990.8</v>
      </c>
      <c r="K14" s="9">
        <f>J14/I14*100</f>
        <v>7.9484391120246345</v>
      </c>
      <c r="L14" s="9"/>
      <c r="M14" s="9"/>
      <c r="N14" s="9"/>
      <c r="O14" s="49"/>
    </row>
    <row r="15" spans="1:15" ht="30">
      <c r="A15" s="6">
        <v>9</v>
      </c>
      <c r="B15" s="10" t="s">
        <v>11</v>
      </c>
      <c r="C15" s="8">
        <f t="shared" si="0"/>
        <v>5209.3</v>
      </c>
      <c r="D15" s="8">
        <f t="shared" si="1"/>
        <v>2413.7</v>
      </c>
      <c r="E15" s="8">
        <f t="shared" si="2"/>
        <v>46.33444032787514</v>
      </c>
      <c r="F15" s="48">
        <v>5209.3</v>
      </c>
      <c r="G15" s="12">
        <v>2413.7</v>
      </c>
      <c r="H15" s="12">
        <f t="shared" si="3"/>
        <v>46.33444032787514</v>
      </c>
      <c r="I15" s="12"/>
      <c r="J15" s="9"/>
      <c r="K15" s="9"/>
      <c r="L15" s="9"/>
      <c r="M15" s="9"/>
      <c r="N15" s="9"/>
      <c r="O15" s="49"/>
    </row>
    <row r="16" spans="1:15" ht="30">
      <c r="A16" s="6">
        <v>10</v>
      </c>
      <c r="B16" s="10" t="s">
        <v>27</v>
      </c>
      <c r="C16" s="8">
        <f t="shared" si="0"/>
        <v>200</v>
      </c>
      <c r="D16" s="8">
        <f t="shared" si="1"/>
        <v>27</v>
      </c>
      <c r="E16" s="8">
        <f t="shared" si="2"/>
        <v>13.5</v>
      </c>
      <c r="F16" s="48">
        <v>200</v>
      </c>
      <c r="G16" s="12">
        <v>27</v>
      </c>
      <c r="H16" s="12">
        <f t="shared" si="3"/>
        <v>13.5</v>
      </c>
      <c r="I16" s="12"/>
      <c r="J16" s="9"/>
      <c r="K16" s="9"/>
      <c r="L16" s="9"/>
      <c r="M16" s="9"/>
      <c r="N16" s="9"/>
      <c r="O16" s="49"/>
    </row>
    <row r="17" spans="1:15" ht="15">
      <c r="A17" s="6">
        <v>11</v>
      </c>
      <c r="B17" s="10" t="s">
        <v>15</v>
      </c>
      <c r="C17" s="8">
        <f t="shared" si="0"/>
        <v>11255.2</v>
      </c>
      <c r="D17" s="8">
        <f t="shared" si="1"/>
        <v>5037.8</v>
      </c>
      <c r="E17" s="8">
        <f t="shared" si="2"/>
        <v>44.759755490795364</v>
      </c>
      <c r="F17" s="48">
        <v>11255.2</v>
      </c>
      <c r="G17" s="12">
        <v>5037.8</v>
      </c>
      <c r="H17" s="12">
        <f t="shared" si="3"/>
        <v>44.759755490795364</v>
      </c>
      <c r="I17" s="12"/>
      <c r="J17" s="9"/>
      <c r="K17" s="9"/>
      <c r="L17" s="9"/>
      <c r="M17" s="9"/>
      <c r="N17" s="9"/>
      <c r="O17" s="49"/>
    </row>
    <row r="18" spans="1:15" ht="33" customHeight="1">
      <c r="A18" s="6">
        <v>12</v>
      </c>
      <c r="B18" s="10" t="s">
        <v>68</v>
      </c>
      <c r="C18" s="8">
        <f t="shared" si="0"/>
        <v>3050</v>
      </c>
      <c r="D18" s="8">
        <f t="shared" si="1"/>
        <v>1716.9</v>
      </c>
      <c r="E18" s="8">
        <f t="shared" si="2"/>
        <v>56.291803278688526</v>
      </c>
      <c r="F18" s="48">
        <v>3050</v>
      </c>
      <c r="G18" s="48">
        <v>1716.9</v>
      </c>
      <c r="H18" s="12">
        <f t="shared" si="3"/>
        <v>56.291803278688526</v>
      </c>
      <c r="I18" s="12"/>
      <c r="J18" s="9"/>
      <c r="K18" s="9"/>
      <c r="L18" s="9"/>
      <c r="M18" s="9"/>
      <c r="N18" s="9"/>
      <c r="O18" s="49"/>
    </row>
    <row r="19" spans="1:15" ht="30">
      <c r="A19" s="6">
        <v>13</v>
      </c>
      <c r="B19" s="10" t="s">
        <v>52</v>
      </c>
      <c r="C19" s="8">
        <f t="shared" si="0"/>
        <v>6380</v>
      </c>
      <c r="D19" s="8">
        <f t="shared" si="1"/>
        <v>2134.4</v>
      </c>
      <c r="E19" s="8"/>
      <c r="F19" s="48">
        <v>6380</v>
      </c>
      <c r="G19" s="48">
        <v>2134.4</v>
      </c>
      <c r="H19" s="12">
        <f t="shared" si="3"/>
        <v>33.45454545454545</v>
      </c>
      <c r="I19" s="12"/>
      <c r="J19" s="9"/>
      <c r="K19" s="9"/>
      <c r="L19" s="9"/>
      <c r="M19" s="9"/>
      <c r="N19" s="9"/>
      <c r="O19" s="49"/>
    </row>
    <row r="20" spans="1:15" ht="15">
      <c r="A20" s="6">
        <v>14</v>
      </c>
      <c r="B20" s="10" t="s">
        <v>25</v>
      </c>
      <c r="C20" s="8">
        <f t="shared" si="0"/>
        <v>838.4</v>
      </c>
      <c r="D20" s="8">
        <f t="shared" si="1"/>
        <v>0</v>
      </c>
      <c r="E20" s="8">
        <f>D20/C20*100</f>
        <v>0</v>
      </c>
      <c r="F20" s="48">
        <v>838.4</v>
      </c>
      <c r="G20" s="48"/>
      <c r="H20" s="12">
        <f t="shared" si="3"/>
        <v>0</v>
      </c>
      <c r="I20" s="12"/>
      <c r="J20" s="9"/>
      <c r="K20" s="9"/>
      <c r="L20" s="9"/>
      <c r="M20" s="9"/>
      <c r="N20" s="9"/>
      <c r="O20" s="49"/>
    </row>
    <row r="21" spans="1:15" ht="31.5" customHeight="1">
      <c r="A21" s="6">
        <v>15</v>
      </c>
      <c r="B21" s="10" t="s">
        <v>53</v>
      </c>
      <c r="C21" s="8">
        <f>F21+I21+L21</f>
        <v>14592.8</v>
      </c>
      <c r="D21" s="8">
        <f>G21+J21+M21</f>
        <v>5324.3</v>
      </c>
      <c r="E21" s="8">
        <f t="shared" si="2"/>
        <v>36.48580121703854</v>
      </c>
      <c r="F21" s="48">
        <v>13956.3</v>
      </c>
      <c r="G21" s="48">
        <v>5052.2</v>
      </c>
      <c r="H21" s="12">
        <f t="shared" si="3"/>
        <v>36.20013900532376</v>
      </c>
      <c r="I21" s="12">
        <v>636.5</v>
      </c>
      <c r="J21" s="9">
        <v>272.1</v>
      </c>
      <c r="K21" s="9">
        <f>J21/I21*100</f>
        <v>42.749410840534175</v>
      </c>
      <c r="L21" s="9"/>
      <c r="M21" s="9"/>
      <c r="N21" s="9"/>
      <c r="O21" s="49"/>
    </row>
    <row r="22" spans="1:15" ht="30">
      <c r="A22" s="6">
        <v>16</v>
      </c>
      <c r="B22" s="10" t="s">
        <v>37</v>
      </c>
      <c r="C22" s="8">
        <f>F22+I22+L22</f>
        <v>19328.4</v>
      </c>
      <c r="D22" s="8">
        <f t="shared" si="1"/>
        <v>11089.9</v>
      </c>
      <c r="E22" s="8">
        <f t="shared" si="2"/>
        <v>57.37619254568407</v>
      </c>
      <c r="F22" s="11">
        <v>19328.4</v>
      </c>
      <c r="G22" s="48">
        <v>11089.9</v>
      </c>
      <c r="H22" s="12">
        <f>G22/F22*100</f>
        <v>57.37619254568407</v>
      </c>
      <c r="I22" s="9"/>
      <c r="J22" s="9"/>
      <c r="K22" s="9"/>
      <c r="L22" s="9"/>
      <c r="M22" s="9"/>
      <c r="N22" s="9"/>
      <c r="O22" s="49"/>
    </row>
    <row r="23" spans="1:15" ht="45">
      <c r="A23" s="6">
        <v>17</v>
      </c>
      <c r="B23" s="10" t="s">
        <v>69</v>
      </c>
      <c r="C23" s="8">
        <f>F23+I23+L23</f>
        <v>13601.5</v>
      </c>
      <c r="D23" s="8">
        <f t="shared" si="1"/>
        <v>617</v>
      </c>
      <c r="E23" s="8">
        <f>D23/C23*100</f>
        <v>4.53626438260486</v>
      </c>
      <c r="F23" s="11"/>
      <c r="G23" s="48"/>
      <c r="H23" s="12"/>
      <c r="I23" s="9">
        <v>13601.5</v>
      </c>
      <c r="J23" s="9">
        <v>617</v>
      </c>
      <c r="K23" s="9">
        <f>J23/I23*100</f>
        <v>4.53626438260486</v>
      </c>
      <c r="L23" s="9"/>
      <c r="M23" s="9"/>
      <c r="N23" s="9"/>
      <c r="O23" s="49"/>
    </row>
    <row r="24" spans="1:15" s="16" customFormat="1" ht="14.25">
      <c r="A24" s="13"/>
      <c r="B24" s="14" t="s">
        <v>36</v>
      </c>
      <c r="C24" s="15">
        <f>SUM(C7:C23)</f>
        <v>2053014.3999999997</v>
      </c>
      <c r="D24" s="15">
        <f>SUM(D7:D23)</f>
        <v>884215.9</v>
      </c>
      <c r="E24" s="15">
        <f t="shared" si="2"/>
        <v>43.06915236444519</v>
      </c>
      <c r="F24" s="15">
        <f>SUM(F7:F23)</f>
        <v>682227.1000000002</v>
      </c>
      <c r="G24" s="15">
        <f>SUM(G7:G23)</f>
        <v>293653.50000000006</v>
      </c>
      <c r="H24" s="15">
        <f>G24/F24*100</f>
        <v>43.04336488538787</v>
      </c>
      <c r="I24" s="15">
        <f>SUM(I7:I23)</f>
        <v>1287345.4000000001</v>
      </c>
      <c r="J24" s="15">
        <f>SUM(J7:J23)</f>
        <v>539961.9999999999</v>
      </c>
      <c r="K24" s="15">
        <f>J24/I24*100</f>
        <v>41.94383263419435</v>
      </c>
      <c r="L24" s="15">
        <f>SUM(L7:L22)</f>
        <v>83441.9</v>
      </c>
      <c r="M24" s="15">
        <f>SUM(M7:M22)</f>
        <v>50600.4</v>
      </c>
      <c r="N24" s="15">
        <f>M24/L24*100</f>
        <v>60.6414762846963</v>
      </c>
      <c r="O24" s="50"/>
    </row>
    <row r="25" spans="1:15" ht="18.75" customHeight="1">
      <c r="A25" s="62" t="s">
        <v>14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49"/>
    </row>
    <row r="26" spans="1:14" s="20" customFormat="1" ht="18" customHeight="1">
      <c r="A26" s="17">
        <v>18</v>
      </c>
      <c r="B26" s="18" t="s">
        <v>2</v>
      </c>
      <c r="C26" s="8">
        <f aca="true" t="shared" si="4" ref="C26:D35">F26+I26+L26</f>
        <v>3322.7</v>
      </c>
      <c r="D26" s="8">
        <f t="shared" si="4"/>
        <v>3157.5999999999995</v>
      </c>
      <c r="E26" s="19">
        <f>D26/C26*100</f>
        <v>95.03114936647906</v>
      </c>
      <c r="F26" s="39">
        <v>1527</v>
      </c>
      <c r="G26" s="39">
        <v>1362.1</v>
      </c>
      <c r="H26" s="39">
        <f>G26/F26*100</f>
        <v>89.20104780615586</v>
      </c>
      <c r="I26" s="40">
        <v>1088.9</v>
      </c>
      <c r="J26" s="54">
        <v>1088.8</v>
      </c>
      <c r="K26" s="54">
        <f>J26/I26*100</f>
        <v>99.9908164202406</v>
      </c>
      <c r="L26" s="55">
        <v>706.8</v>
      </c>
      <c r="M26" s="57">
        <v>706.7</v>
      </c>
      <c r="N26" s="40">
        <f>M26/L26*100</f>
        <v>99.98585172608942</v>
      </c>
    </row>
    <row r="27" spans="1:14" s="20" customFormat="1" ht="48.75" customHeight="1">
      <c r="A27" s="17">
        <v>19</v>
      </c>
      <c r="B27" s="18" t="s">
        <v>3</v>
      </c>
      <c r="C27" s="8">
        <f t="shared" si="4"/>
        <v>31574.2</v>
      </c>
      <c r="D27" s="8">
        <f t="shared" si="4"/>
        <v>8704.8</v>
      </c>
      <c r="E27" s="19">
        <f aca="true" t="shared" si="5" ref="E27:E37">D27/C27*100</f>
        <v>27.569344591470248</v>
      </c>
      <c r="F27" s="39">
        <v>31574.2</v>
      </c>
      <c r="G27" s="41">
        <v>8704.8</v>
      </c>
      <c r="H27" s="39">
        <f aca="true" t="shared" si="6" ref="H27:H36">G27/F27*100</f>
        <v>27.569344591470248</v>
      </c>
      <c r="I27" s="40"/>
      <c r="J27" s="54"/>
      <c r="K27" s="54"/>
      <c r="L27" s="55"/>
      <c r="M27" s="57"/>
      <c r="N27" s="40"/>
    </row>
    <row r="28" spans="1:14" s="20" customFormat="1" ht="30" customHeight="1">
      <c r="A28" s="17">
        <v>20</v>
      </c>
      <c r="B28" s="18" t="s">
        <v>0</v>
      </c>
      <c r="C28" s="8">
        <f t="shared" si="4"/>
        <v>131413.59999999998</v>
      </c>
      <c r="D28" s="8">
        <f t="shared" si="4"/>
        <v>34288.200000000004</v>
      </c>
      <c r="E28" s="19">
        <f t="shared" si="5"/>
        <v>26.09182002471587</v>
      </c>
      <c r="F28" s="39">
        <v>79366.4</v>
      </c>
      <c r="G28" s="43">
        <v>32966.1</v>
      </c>
      <c r="H28" s="39">
        <f t="shared" si="6"/>
        <v>41.53659483106201</v>
      </c>
      <c r="I28" s="40">
        <v>2081.9</v>
      </c>
      <c r="J28" s="54">
        <v>52.8</v>
      </c>
      <c r="K28" s="54">
        <f>J28/I28*100</f>
        <v>2.536144867668956</v>
      </c>
      <c r="L28" s="56">
        <v>49965.3</v>
      </c>
      <c r="M28" s="57">
        <v>1269.3</v>
      </c>
      <c r="N28" s="40">
        <f>M28/L28*100</f>
        <v>2.540363011930279</v>
      </c>
    </row>
    <row r="29" spans="1:14" s="20" customFormat="1" ht="18.75" customHeight="1">
      <c r="A29" s="17">
        <v>21</v>
      </c>
      <c r="B29" s="18" t="s">
        <v>4</v>
      </c>
      <c r="C29" s="8">
        <f t="shared" si="4"/>
        <v>7657.4</v>
      </c>
      <c r="D29" s="8">
        <f t="shared" si="4"/>
        <v>3496.8</v>
      </c>
      <c r="E29" s="19">
        <f t="shared" si="5"/>
        <v>45.66563063180715</v>
      </c>
      <c r="F29" s="39">
        <v>7657.4</v>
      </c>
      <c r="G29" s="41">
        <v>3496.8</v>
      </c>
      <c r="H29" s="39">
        <f t="shared" si="6"/>
        <v>45.66563063180715</v>
      </c>
      <c r="I29" s="40"/>
      <c r="J29" s="54"/>
      <c r="K29" s="54"/>
      <c r="L29" s="55"/>
      <c r="M29" s="57"/>
      <c r="N29" s="40"/>
    </row>
    <row r="30" spans="1:14" s="20" customFormat="1" ht="19.5" customHeight="1">
      <c r="A30" s="17">
        <v>22</v>
      </c>
      <c r="B30" s="18" t="s">
        <v>5</v>
      </c>
      <c r="C30" s="8">
        <f t="shared" si="4"/>
        <v>70137.79999999999</v>
      </c>
      <c r="D30" s="8">
        <f t="shared" si="4"/>
        <v>34520.799999999996</v>
      </c>
      <c r="E30" s="19">
        <f t="shared" si="5"/>
        <v>49.218538363051024</v>
      </c>
      <c r="F30" s="39">
        <v>69765.2</v>
      </c>
      <c r="G30" s="41">
        <v>34148.2</v>
      </c>
      <c r="H30" s="39">
        <f t="shared" si="6"/>
        <v>48.947326174081056</v>
      </c>
      <c r="I30" s="40">
        <v>89.4</v>
      </c>
      <c r="J30" s="54">
        <v>89.4</v>
      </c>
      <c r="K30" s="54">
        <f>J30/I30*100</f>
        <v>100</v>
      </c>
      <c r="L30" s="55">
        <v>283.2</v>
      </c>
      <c r="M30" s="58">
        <v>283.2</v>
      </c>
      <c r="N30" s="40">
        <f>M30/L30*100</f>
        <v>100</v>
      </c>
    </row>
    <row r="31" spans="1:14" s="20" customFormat="1" ht="32.25" customHeight="1">
      <c r="A31" s="17">
        <v>23</v>
      </c>
      <c r="B31" s="18" t="s">
        <v>6</v>
      </c>
      <c r="C31" s="8">
        <f t="shared" si="4"/>
        <v>1100</v>
      </c>
      <c r="D31" s="8">
        <f t="shared" si="4"/>
        <v>28.8</v>
      </c>
      <c r="E31" s="19">
        <f t="shared" si="5"/>
        <v>2.618181818181818</v>
      </c>
      <c r="F31" s="39">
        <v>1100</v>
      </c>
      <c r="G31" s="41">
        <v>28.8</v>
      </c>
      <c r="H31" s="39">
        <f t="shared" si="6"/>
        <v>2.618181818181818</v>
      </c>
      <c r="I31" s="40"/>
      <c r="J31" s="54"/>
      <c r="K31" s="54"/>
      <c r="L31" s="55"/>
      <c r="M31" s="57"/>
      <c r="N31" s="42"/>
    </row>
    <row r="32" spans="1:14" ht="36.75" customHeight="1">
      <c r="A32" s="17">
        <v>24</v>
      </c>
      <c r="B32" s="18" t="s">
        <v>11</v>
      </c>
      <c r="C32" s="8">
        <f t="shared" si="4"/>
        <v>535</v>
      </c>
      <c r="D32" s="8">
        <f t="shared" si="4"/>
        <v>535</v>
      </c>
      <c r="E32" s="19">
        <f t="shared" si="5"/>
        <v>100</v>
      </c>
      <c r="F32" s="39">
        <v>535</v>
      </c>
      <c r="G32" s="41">
        <v>535</v>
      </c>
      <c r="H32" s="39">
        <f t="shared" si="6"/>
        <v>100</v>
      </c>
      <c r="I32" s="40"/>
      <c r="J32" s="54"/>
      <c r="K32" s="54"/>
      <c r="L32" s="55"/>
      <c r="M32" s="57"/>
      <c r="N32" s="42"/>
    </row>
    <row r="33" spans="1:14" ht="18" customHeight="1">
      <c r="A33" s="17">
        <v>25</v>
      </c>
      <c r="B33" s="18" t="s">
        <v>15</v>
      </c>
      <c r="C33" s="8">
        <f t="shared" si="4"/>
        <v>1770</v>
      </c>
      <c r="D33" s="8">
        <f t="shared" si="4"/>
        <v>420</v>
      </c>
      <c r="E33" s="19">
        <f t="shared" si="5"/>
        <v>23.728813559322035</v>
      </c>
      <c r="F33" s="39">
        <v>1770</v>
      </c>
      <c r="G33" s="41">
        <v>420</v>
      </c>
      <c r="H33" s="39">
        <f t="shared" si="6"/>
        <v>23.728813559322035</v>
      </c>
      <c r="I33" s="40"/>
      <c r="J33" s="54"/>
      <c r="K33" s="54"/>
      <c r="L33" s="55"/>
      <c r="M33" s="57"/>
      <c r="N33" s="42"/>
    </row>
    <row r="34" spans="1:14" ht="18" customHeight="1">
      <c r="A34" s="17">
        <v>26</v>
      </c>
      <c r="B34" s="18" t="s">
        <v>8</v>
      </c>
      <c r="C34" s="8">
        <f t="shared" si="4"/>
        <v>700</v>
      </c>
      <c r="D34" s="8">
        <f t="shared" si="4"/>
        <v>416.8</v>
      </c>
      <c r="E34" s="19">
        <f t="shared" si="5"/>
        <v>59.542857142857144</v>
      </c>
      <c r="F34" s="39">
        <v>700</v>
      </c>
      <c r="G34" s="41">
        <v>416.8</v>
      </c>
      <c r="H34" s="39">
        <f t="shared" si="6"/>
        <v>59.542857142857144</v>
      </c>
      <c r="I34" s="40"/>
      <c r="J34" s="54"/>
      <c r="K34" s="54"/>
      <c r="L34" s="55"/>
      <c r="M34" s="57"/>
      <c r="N34" s="42"/>
    </row>
    <row r="35" spans="1:14" ht="33" customHeight="1">
      <c r="A35" s="17">
        <v>27</v>
      </c>
      <c r="B35" s="10" t="s">
        <v>54</v>
      </c>
      <c r="C35" s="8">
        <f t="shared" si="4"/>
        <v>4007.6</v>
      </c>
      <c r="D35" s="8">
        <f t="shared" si="4"/>
        <v>898.1</v>
      </c>
      <c r="E35" s="19">
        <f t="shared" si="5"/>
        <v>22.40992114981535</v>
      </c>
      <c r="F35" s="39">
        <v>4007.6</v>
      </c>
      <c r="G35" s="41">
        <v>898.1</v>
      </c>
      <c r="H35" s="39">
        <f t="shared" si="6"/>
        <v>22.40992114981535</v>
      </c>
      <c r="I35" s="40"/>
      <c r="J35" s="40"/>
      <c r="K35" s="40"/>
      <c r="L35" s="41"/>
      <c r="M35" s="59"/>
      <c r="N35" s="40"/>
    </row>
    <row r="36" spans="1:14" ht="33" customHeight="1">
      <c r="A36" s="17">
        <v>28</v>
      </c>
      <c r="B36" s="10" t="s">
        <v>62</v>
      </c>
      <c r="C36" s="8">
        <f>F36+I36+L36</f>
        <v>990</v>
      </c>
      <c r="D36" s="8">
        <f>G36+J36+M36</f>
        <v>706.6</v>
      </c>
      <c r="E36" s="19">
        <f>D36/C36*100</f>
        <v>71.37373737373738</v>
      </c>
      <c r="F36" s="39">
        <v>990</v>
      </c>
      <c r="G36" s="41">
        <v>706.6</v>
      </c>
      <c r="H36" s="39">
        <f t="shared" si="6"/>
        <v>71.37373737373738</v>
      </c>
      <c r="I36" s="40"/>
      <c r="J36" s="40"/>
      <c r="K36" s="40"/>
      <c r="L36" s="41"/>
      <c r="M36" s="59"/>
      <c r="N36" s="40"/>
    </row>
    <row r="37" spans="1:14" s="16" customFormat="1" ht="20.25" customHeight="1">
      <c r="A37" s="21"/>
      <c r="B37" s="22" t="s">
        <v>1</v>
      </c>
      <c r="C37" s="44">
        <f>SUM(C26:C36)</f>
        <v>253208.29999999996</v>
      </c>
      <c r="D37" s="44">
        <f>SUM(D26:D36)</f>
        <v>87173.50000000003</v>
      </c>
      <c r="E37" s="47">
        <f t="shared" si="5"/>
        <v>34.42758392991069</v>
      </c>
      <c r="F37" s="44">
        <f>SUM(F26:F36)</f>
        <v>198992.8</v>
      </c>
      <c r="G37" s="44">
        <f>SUM(G26:G36)</f>
        <v>83683.30000000002</v>
      </c>
      <c r="H37" s="44">
        <f>G37/F37*100</f>
        <v>42.05343107891342</v>
      </c>
      <c r="I37" s="44">
        <f>SUM(I26:I35)</f>
        <v>3260.2000000000003</v>
      </c>
      <c r="J37" s="44">
        <f>SUM(J26:J35)</f>
        <v>1231</v>
      </c>
      <c r="K37" s="45">
        <f>J37/I37*100</f>
        <v>37.75841972885099</v>
      </c>
      <c r="L37" s="44">
        <f>SUM(L26:L35)</f>
        <v>50955.3</v>
      </c>
      <c r="M37" s="44">
        <f>SUM(M26:M35)</f>
        <v>2259.2</v>
      </c>
      <c r="N37" s="46">
        <f>M37/L37*100</f>
        <v>4.433689920381196</v>
      </c>
    </row>
    <row r="38" spans="1:14" ht="21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1:14" ht="24" customHeight="1">
      <c r="A39" s="17">
        <v>29</v>
      </c>
      <c r="B39" s="18" t="s">
        <v>2</v>
      </c>
      <c r="C39" s="8">
        <f aca="true" t="shared" si="7" ref="C39:D51">F39+I39+L39</f>
        <v>166</v>
      </c>
      <c r="D39" s="8">
        <f t="shared" si="7"/>
        <v>27.5</v>
      </c>
      <c r="E39" s="23">
        <f>D39/C39*100</f>
        <v>16.566265060240966</v>
      </c>
      <c r="F39" s="24">
        <v>166</v>
      </c>
      <c r="G39" s="24">
        <v>27.5</v>
      </c>
      <c r="H39" s="24">
        <f>G39/F39*100</f>
        <v>16.566265060240966</v>
      </c>
      <c r="I39" s="24"/>
      <c r="J39" s="24"/>
      <c r="K39" s="24"/>
      <c r="L39" s="24"/>
      <c r="M39" s="25"/>
      <c r="N39" s="25"/>
    </row>
    <row r="40" spans="1:14" ht="39.75" customHeight="1">
      <c r="A40" s="17">
        <v>30</v>
      </c>
      <c r="B40" s="18" t="s">
        <v>26</v>
      </c>
      <c r="C40" s="8">
        <f t="shared" si="7"/>
        <v>10</v>
      </c>
      <c r="D40" s="8">
        <f t="shared" si="7"/>
        <v>0</v>
      </c>
      <c r="E40" s="23">
        <f>D40/C40*100</f>
        <v>0</v>
      </c>
      <c r="F40" s="24">
        <v>10</v>
      </c>
      <c r="G40" s="24">
        <v>0</v>
      </c>
      <c r="H40" s="24">
        <f aca="true" t="shared" si="8" ref="H40:H51">G40/F40*100</f>
        <v>0</v>
      </c>
      <c r="I40" s="24"/>
      <c r="J40" s="24"/>
      <c r="K40" s="24"/>
      <c r="L40" s="24"/>
      <c r="M40" s="25"/>
      <c r="N40" s="25"/>
    </row>
    <row r="41" spans="1:14" ht="30">
      <c r="A41" s="17">
        <v>31</v>
      </c>
      <c r="B41" s="18" t="s">
        <v>3</v>
      </c>
      <c r="C41" s="8">
        <f t="shared" si="7"/>
        <v>7286.8</v>
      </c>
      <c r="D41" s="8">
        <f t="shared" si="7"/>
        <v>1188.5</v>
      </c>
      <c r="E41" s="23">
        <f aca="true" t="shared" si="9" ref="E41:E52">D41/C41*100</f>
        <v>16.310314541362462</v>
      </c>
      <c r="F41" s="24">
        <v>7286.8</v>
      </c>
      <c r="G41" s="24">
        <v>1188.5</v>
      </c>
      <c r="H41" s="24">
        <f t="shared" si="8"/>
        <v>16.310314541362462</v>
      </c>
      <c r="I41" s="24"/>
      <c r="J41" s="24"/>
      <c r="K41" s="24"/>
      <c r="L41" s="24"/>
      <c r="M41" s="25"/>
      <c r="N41" s="25"/>
    </row>
    <row r="42" spans="1:14" ht="36.75" customHeight="1">
      <c r="A42" s="17">
        <v>32</v>
      </c>
      <c r="B42" s="18" t="s">
        <v>0</v>
      </c>
      <c r="C42" s="8">
        <f t="shared" si="7"/>
        <v>4021.5</v>
      </c>
      <c r="D42" s="8">
        <f t="shared" si="7"/>
        <v>1674.8</v>
      </c>
      <c r="E42" s="23">
        <f t="shared" si="9"/>
        <v>41.6461519333582</v>
      </c>
      <c r="F42" s="24">
        <v>3490.4</v>
      </c>
      <c r="G42" s="25">
        <v>1674.8</v>
      </c>
      <c r="H42" s="24">
        <f t="shared" si="8"/>
        <v>47.983039193215674</v>
      </c>
      <c r="I42" s="24">
        <v>531.1</v>
      </c>
      <c r="J42" s="24">
        <v>0</v>
      </c>
      <c r="K42" s="24">
        <f>J42/I42*100</f>
        <v>0</v>
      </c>
      <c r="L42" s="25"/>
      <c r="M42" s="25"/>
      <c r="N42" s="25"/>
    </row>
    <row r="43" spans="1:14" ht="15">
      <c r="A43" s="17">
        <v>33</v>
      </c>
      <c r="B43" s="18" t="s">
        <v>4</v>
      </c>
      <c r="C43" s="8">
        <f t="shared" si="7"/>
        <v>45</v>
      </c>
      <c r="D43" s="8">
        <f t="shared" si="7"/>
        <v>0</v>
      </c>
      <c r="E43" s="23">
        <f t="shared" si="9"/>
        <v>0</v>
      </c>
      <c r="F43" s="24">
        <v>45</v>
      </c>
      <c r="G43" s="24">
        <v>0</v>
      </c>
      <c r="H43" s="24">
        <f t="shared" si="8"/>
        <v>0</v>
      </c>
      <c r="I43" s="31"/>
      <c r="J43" s="31"/>
      <c r="K43" s="31"/>
      <c r="L43" s="24"/>
      <c r="M43" s="25"/>
      <c r="N43" s="25"/>
    </row>
    <row r="44" spans="1:14" ht="21" customHeight="1">
      <c r="A44" s="17">
        <v>34</v>
      </c>
      <c r="B44" s="18" t="s">
        <v>5</v>
      </c>
      <c r="C44" s="8">
        <f t="shared" si="7"/>
        <v>7644</v>
      </c>
      <c r="D44" s="8">
        <f t="shared" si="7"/>
        <v>3868.9</v>
      </c>
      <c r="E44" s="23">
        <f t="shared" si="9"/>
        <v>50.61355311355311</v>
      </c>
      <c r="F44" s="24">
        <v>7644</v>
      </c>
      <c r="G44" s="24">
        <v>3868.9</v>
      </c>
      <c r="H44" s="24">
        <f t="shared" si="8"/>
        <v>50.61355311355311</v>
      </c>
      <c r="I44" s="31"/>
      <c r="J44" s="31"/>
      <c r="K44" s="31"/>
      <c r="L44" s="24"/>
      <c r="M44" s="25"/>
      <c r="N44" s="25"/>
    </row>
    <row r="45" spans="1:14" ht="33" customHeight="1">
      <c r="A45" s="17">
        <v>35</v>
      </c>
      <c r="B45" s="18" t="s">
        <v>6</v>
      </c>
      <c r="C45" s="8">
        <f>F45+I45+L45</f>
        <v>10</v>
      </c>
      <c r="D45" s="8">
        <f>G45+J45+M45</f>
        <v>0</v>
      </c>
      <c r="E45" s="23">
        <f>D45/C45*100</f>
        <v>0</v>
      </c>
      <c r="F45" s="24">
        <v>10</v>
      </c>
      <c r="G45" s="24">
        <v>0</v>
      </c>
      <c r="H45" s="24">
        <f t="shared" si="8"/>
        <v>0</v>
      </c>
      <c r="I45" s="31"/>
      <c r="J45" s="31"/>
      <c r="K45" s="31"/>
      <c r="L45" s="24"/>
      <c r="M45" s="25"/>
      <c r="N45" s="25"/>
    </row>
    <row r="46" spans="1:14" ht="36.75" customHeight="1">
      <c r="A46" s="17">
        <v>36</v>
      </c>
      <c r="B46" s="18" t="s">
        <v>11</v>
      </c>
      <c r="C46" s="8">
        <f t="shared" si="7"/>
        <v>10</v>
      </c>
      <c r="D46" s="8">
        <f t="shared" si="7"/>
        <v>0</v>
      </c>
      <c r="E46" s="23"/>
      <c r="F46" s="24">
        <v>10</v>
      </c>
      <c r="G46" s="24">
        <v>0</v>
      </c>
      <c r="H46" s="24">
        <f t="shared" si="8"/>
        <v>0</v>
      </c>
      <c r="I46" s="24"/>
      <c r="J46" s="24"/>
      <c r="K46" s="24"/>
      <c r="L46" s="24"/>
      <c r="M46" s="25"/>
      <c r="N46" s="25"/>
    </row>
    <row r="47" spans="1:14" ht="36.75" customHeight="1">
      <c r="A47" s="17">
        <v>37</v>
      </c>
      <c r="B47" s="18" t="s">
        <v>51</v>
      </c>
      <c r="C47" s="8">
        <f t="shared" si="7"/>
        <v>10</v>
      </c>
      <c r="D47" s="8">
        <f t="shared" si="7"/>
        <v>0</v>
      </c>
      <c r="E47" s="23">
        <f t="shared" si="9"/>
        <v>0</v>
      </c>
      <c r="F47" s="24">
        <v>10</v>
      </c>
      <c r="G47" s="24">
        <v>0</v>
      </c>
      <c r="H47" s="24">
        <f t="shared" si="8"/>
        <v>0</v>
      </c>
      <c r="I47" s="24"/>
      <c r="J47" s="24"/>
      <c r="K47" s="24"/>
      <c r="L47" s="24"/>
      <c r="M47" s="25"/>
      <c r="N47" s="25"/>
    </row>
    <row r="48" spans="1:14" ht="19.5" customHeight="1">
      <c r="A48" s="17">
        <v>38</v>
      </c>
      <c r="B48" s="18" t="s">
        <v>8</v>
      </c>
      <c r="C48" s="8">
        <f t="shared" si="7"/>
        <v>30</v>
      </c>
      <c r="D48" s="8">
        <f t="shared" si="7"/>
        <v>0</v>
      </c>
      <c r="E48" s="23">
        <f t="shared" si="9"/>
        <v>0</v>
      </c>
      <c r="F48" s="24">
        <v>30</v>
      </c>
      <c r="G48" s="24">
        <v>0</v>
      </c>
      <c r="H48" s="24">
        <f t="shared" si="8"/>
        <v>0</v>
      </c>
      <c r="I48" s="24"/>
      <c r="J48" s="24"/>
      <c r="K48" s="24"/>
      <c r="L48" s="24"/>
      <c r="M48" s="25"/>
      <c r="N48" s="25"/>
    </row>
    <row r="49" spans="1:14" ht="33" customHeight="1">
      <c r="A49" s="17">
        <v>39</v>
      </c>
      <c r="B49" s="18" t="s">
        <v>63</v>
      </c>
      <c r="C49" s="8">
        <f t="shared" si="7"/>
        <v>650</v>
      </c>
      <c r="D49" s="8">
        <f t="shared" si="7"/>
        <v>406.4</v>
      </c>
      <c r="E49" s="23">
        <f t="shared" si="9"/>
        <v>62.523076923076914</v>
      </c>
      <c r="F49" s="24">
        <v>650</v>
      </c>
      <c r="G49" s="24">
        <v>406.4</v>
      </c>
      <c r="H49" s="24">
        <f t="shared" si="8"/>
        <v>62.523076923076914</v>
      </c>
      <c r="I49" s="24"/>
      <c r="J49" s="24"/>
      <c r="K49" s="24"/>
      <c r="L49" s="24"/>
      <c r="M49" s="25"/>
      <c r="N49" s="25"/>
    </row>
    <row r="50" spans="1:14" ht="36" customHeight="1">
      <c r="A50" s="17">
        <v>40</v>
      </c>
      <c r="B50" s="10" t="s">
        <v>55</v>
      </c>
      <c r="C50" s="8">
        <f t="shared" si="7"/>
        <v>10</v>
      </c>
      <c r="D50" s="8">
        <f t="shared" si="7"/>
        <v>0</v>
      </c>
      <c r="E50" s="23"/>
      <c r="F50" s="24">
        <v>10</v>
      </c>
      <c r="G50" s="24"/>
      <c r="H50" s="24">
        <f t="shared" si="8"/>
        <v>0</v>
      </c>
      <c r="I50" s="24"/>
      <c r="J50" s="24"/>
      <c r="K50" s="24"/>
      <c r="L50" s="24"/>
      <c r="M50" s="25"/>
      <c r="N50" s="25"/>
    </row>
    <row r="51" spans="1:14" ht="35.25" customHeight="1">
      <c r="A51" s="17">
        <v>41</v>
      </c>
      <c r="B51" s="10" t="s">
        <v>54</v>
      </c>
      <c r="C51" s="8">
        <f t="shared" si="7"/>
        <v>100</v>
      </c>
      <c r="D51" s="8">
        <f t="shared" si="7"/>
        <v>0</v>
      </c>
      <c r="E51" s="23"/>
      <c r="F51" s="24">
        <v>100</v>
      </c>
      <c r="G51" s="24">
        <v>0</v>
      </c>
      <c r="H51" s="24">
        <f t="shared" si="8"/>
        <v>0</v>
      </c>
      <c r="I51" s="24"/>
      <c r="J51" s="24"/>
      <c r="K51" s="24"/>
      <c r="L51" s="24"/>
      <c r="M51" s="25"/>
      <c r="N51" s="25"/>
    </row>
    <row r="52" spans="1:14" s="16" customFormat="1" ht="21" customHeight="1">
      <c r="A52" s="21"/>
      <c r="B52" s="22" t="s">
        <v>1</v>
      </c>
      <c r="C52" s="26">
        <f>SUM(C39:C51)</f>
        <v>19993.3</v>
      </c>
      <c r="D52" s="26">
        <f>SUM(D39:D51)</f>
        <v>7166.1</v>
      </c>
      <c r="E52" s="27">
        <f t="shared" si="9"/>
        <v>35.84250723992538</v>
      </c>
      <c r="F52" s="26">
        <f>SUM(F39:F51)</f>
        <v>19462.2</v>
      </c>
      <c r="G52" s="26">
        <f>SUM(G39:G51)</f>
        <v>7166.1</v>
      </c>
      <c r="H52" s="26">
        <f>G52/F52*100</f>
        <v>36.82060609797453</v>
      </c>
      <c r="I52" s="26">
        <f>SUM(I39:I49)</f>
        <v>531.1</v>
      </c>
      <c r="J52" s="26">
        <f>SUM(J39:J49)</f>
        <v>0</v>
      </c>
      <c r="K52" s="26">
        <v>0</v>
      </c>
      <c r="L52" s="26"/>
      <c r="M52" s="28"/>
      <c r="N52" s="28"/>
    </row>
    <row r="53" spans="1:14" ht="24.75" customHeight="1">
      <c r="A53" s="62" t="s">
        <v>18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1:14" ht="15">
      <c r="A54" s="29" t="s">
        <v>71</v>
      </c>
      <c r="B54" s="30" t="s">
        <v>2</v>
      </c>
      <c r="C54" s="8">
        <f>F54+I54+L54</f>
        <v>212</v>
      </c>
      <c r="D54" s="8">
        <f>G54+J54+M54</f>
        <v>68</v>
      </c>
      <c r="E54" s="23">
        <f>D54/C54*100</f>
        <v>32.075471698113205</v>
      </c>
      <c r="F54" s="31">
        <v>212</v>
      </c>
      <c r="G54" s="31">
        <v>68</v>
      </c>
      <c r="H54" s="24">
        <f>G54/F54*100</f>
        <v>32.075471698113205</v>
      </c>
      <c r="I54" s="24"/>
      <c r="J54" s="24"/>
      <c r="K54" s="24"/>
      <c r="L54" s="24"/>
      <c r="M54" s="25"/>
      <c r="N54" s="25"/>
    </row>
    <row r="55" spans="1:14" ht="30">
      <c r="A55" s="29" t="s">
        <v>40</v>
      </c>
      <c r="B55" s="30" t="s">
        <v>3</v>
      </c>
      <c r="C55" s="8">
        <f aca="true" t="shared" si="10" ref="C55:C62">F55+I55+L55</f>
        <v>10286.599999999999</v>
      </c>
      <c r="D55" s="8">
        <f aca="true" t="shared" si="11" ref="D55:D62">G55+J55+M55</f>
        <v>1880.4</v>
      </c>
      <c r="E55" s="23">
        <f aca="true" t="shared" si="12" ref="E55:E62">D55/C55*100</f>
        <v>18.280092547586182</v>
      </c>
      <c r="F55" s="31">
        <v>3751.7</v>
      </c>
      <c r="G55" s="31">
        <v>1880.4</v>
      </c>
      <c r="H55" s="24">
        <f aca="true" t="shared" si="13" ref="H55:H63">G55/F55*100</f>
        <v>50.12127835381295</v>
      </c>
      <c r="I55" s="24">
        <v>6534.9</v>
      </c>
      <c r="J55" s="24">
        <v>0</v>
      </c>
      <c r="K55" s="24">
        <f>J55/I55*100</f>
        <v>0</v>
      </c>
      <c r="L55" s="24"/>
      <c r="M55" s="25"/>
      <c r="N55" s="25"/>
    </row>
    <row r="56" spans="1:14" ht="30">
      <c r="A56" s="29" t="s">
        <v>41</v>
      </c>
      <c r="B56" s="30" t="s">
        <v>0</v>
      </c>
      <c r="C56" s="8">
        <f t="shared" si="10"/>
        <v>1846.7</v>
      </c>
      <c r="D56" s="8">
        <f t="shared" si="11"/>
        <v>1245.5</v>
      </c>
      <c r="E56" s="23">
        <f t="shared" si="12"/>
        <v>67.44463096334002</v>
      </c>
      <c r="F56" s="31">
        <v>1846.7</v>
      </c>
      <c r="G56" s="32">
        <v>1245.5</v>
      </c>
      <c r="H56" s="24">
        <f t="shared" si="13"/>
        <v>67.44463096334002</v>
      </c>
      <c r="I56" s="24"/>
      <c r="J56" s="24"/>
      <c r="K56" s="24"/>
      <c r="L56" s="25"/>
      <c r="M56" s="25"/>
      <c r="N56" s="25"/>
    </row>
    <row r="57" spans="1:14" ht="15">
      <c r="A57" s="29" t="s">
        <v>42</v>
      </c>
      <c r="B57" s="30" t="s">
        <v>4</v>
      </c>
      <c r="C57" s="8">
        <f t="shared" si="10"/>
        <v>495</v>
      </c>
      <c r="D57" s="8">
        <f t="shared" si="11"/>
        <v>11.1</v>
      </c>
      <c r="E57" s="23">
        <f t="shared" si="12"/>
        <v>2.242424242424242</v>
      </c>
      <c r="F57" s="31">
        <v>495</v>
      </c>
      <c r="G57" s="31">
        <v>11.1</v>
      </c>
      <c r="H57" s="24">
        <f t="shared" si="13"/>
        <v>2.242424242424242</v>
      </c>
      <c r="I57" s="24"/>
      <c r="J57" s="31"/>
      <c r="K57" s="24"/>
      <c r="L57" s="31"/>
      <c r="M57" s="25"/>
      <c r="N57" s="25"/>
    </row>
    <row r="58" spans="1:14" ht="15">
      <c r="A58" s="29" t="s">
        <v>43</v>
      </c>
      <c r="B58" s="30" t="s">
        <v>5</v>
      </c>
      <c r="C58" s="8">
        <f t="shared" si="10"/>
        <v>15715.999999999998</v>
      </c>
      <c r="D58" s="8">
        <f t="shared" si="11"/>
        <v>7588.5</v>
      </c>
      <c r="E58" s="23">
        <f t="shared" si="12"/>
        <v>48.28518707050141</v>
      </c>
      <c r="F58" s="24">
        <v>14940.3</v>
      </c>
      <c r="G58" s="24">
        <v>6812.8</v>
      </c>
      <c r="H58" s="24">
        <f t="shared" si="13"/>
        <v>45.600155284699774</v>
      </c>
      <c r="I58" s="24">
        <v>272.3</v>
      </c>
      <c r="J58" s="31">
        <v>272.3</v>
      </c>
      <c r="K58" s="24">
        <f>J58/I58*100</f>
        <v>100</v>
      </c>
      <c r="L58" s="31">
        <v>503.4</v>
      </c>
      <c r="M58" s="25">
        <v>503.4</v>
      </c>
      <c r="N58" s="25">
        <f>M58/L58*100</f>
        <v>100</v>
      </c>
    </row>
    <row r="59" spans="1:14" ht="30">
      <c r="A59" s="29" t="s">
        <v>44</v>
      </c>
      <c r="B59" s="30" t="s">
        <v>70</v>
      </c>
      <c r="C59" s="8">
        <f>F59+I59+L59</f>
        <v>60</v>
      </c>
      <c r="D59" s="8">
        <f>G59+J59+M59</f>
        <v>60</v>
      </c>
      <c r="E59" s="23">
        <f>D59/C59*100</f>
        <v>100</v>
      </c>
      <c r="F59" s="24">
        <v>60</v>
      </c>
      <c r="G59" s="24">
        <v>60</v>
      </c>
      <c r="H59" s="24">
        <f t="shared" si="13"/>
        <v>100</v>
      </c>
      <c r="I59" s="24"/>
      <c r="J59" s="31"/>
      <c r="K59" s="24"/>
      <c r="L59" s="31"/>
      <c r="M59" s="25"/>
      <c r="N59" s="25"/>
    </row>
    <row r="60" spans="1:14" ht="30">
      <c r="A60" s="29" t="s">
        <v>45</v>
      </c>
      <c r="B60" s="30" t="s">
        <v>11</v>
      </c>
      <c r="C60" s="8">
        <f t="shared" si="10"/>
        <v>7.9</v>
      </c>
      <c r="D60" s="8">
        <f t="shared" si="11"/>
        <v>7.9</v>
      </c>
      <c r="E60" s="23">
        <f t="shared" si="12"/>
        <v>100</v>
      </c>
      <c r="F60" s="24">
        <v>7.9</v>
      </c>
      <c r="G60" s="24">
        <v>7.9</v>
      </c>
      <c r="H60" s="24">
        <f t="shared" si="13"/>
        <v>100</v>
      </c>
      <c r="I60" s="24"/>
      <c r="J60" s="24"/>
      <c r="K60" s="24"/>
      <c r="L60" s="24"/>
      <c r="M60" s="25"/>
      <c r="N60" s="25"/>
    </row>
    <row r="61" spans="1:14" ht="15">
      <c r="A61" s="29" t="s">
        <v>46</v>
      </c>
      <c r="B61" s="30" t="s">
        <v>10</v>
      </c>
      <c r="C61" s="8">
        <f t="shared" si="10"/>
        <v>50</v>
      </c>
      <c r="D61" s="8">
        <f t="shared" si="11"/>
        <v>17</v>
      </c>
      <c r="E61" s="23">
        <f t="shared" si="12"/>
        <v>34</v>
      </c>
      <c r="F61" s="31">
        <v>50</v>
      </c>
      <c r="G61" s="31">
        <v>17</v>
      </c>
      <c r="H61" s="24">
        <f t="shared" si="13"/>
        <v>34</v>
      </c>
      <c r="I61" s="24"/>
      <c r="J61" s="24"/>
      <c r="K61" s="24"/>
      <c r="L61" s="24"/>
      <c r="M61" s="25"/>
      <c r="N61" s="25"/>
    </row>
    <row r="62" spans="1:14" ht="26.25" customHeight="1">
      <c r="A62" s="29" t="s">
        <v>47</v>
      </c>
      <c r="B62" s="30" t="s">
        <v>8</v>
      </c>
      <c r="C62" s="8">
        <f t="shared" si="10"/>
        <v>70</v>
      </c>
      <c r="D62" s="8">
        <f t="shared" si="11"/>
        <v>36.7</v>
      </c>
      <c r="E62" s="23">
        <f t="shared" si="12"/>
        <v>52.42857142857144</v>
      </c>
      <c r="F62" s="31">
        <v>70</v>
      </c>
      <c r="G62" s="31">
        <v>36.7</v>
      </c>
      <c r="H62" s="24">
        <f t="shared" si="13"/>
        <v>52.42857142857144</v>
      </c>
      <c r="I62" s="24"/>
      <c r="J62" s="24"/>
      <c r="K62" s="24"/>
      <c r="L62" s="24"/>
      <c r="M62" s="25"/>
      <c r="N62" s="25"/>
    </row>
    <row r="63" spans="1:14" ht="30">
      <c r="A63" s="29" t="s">
        <v>48</v>
      </c>
      <c r="B63" s="10" t="s">
        <v>62</v>
      </c>
      <c r="C63" s="8">
        <f>F63+I63+L63</f>
        <v>640</v>
      </c>
      <c r="D63" s="8">
        <f>G63+J63+M63</f>
        <v>427.5</v>
      </c>
      <c r="E63" s="23">
        <f>D63/C63*100</f>
        <v>66.796875</v>
      </c>
      <c r="F63" s="31">
        <v>640</v>
      </c>
      <c r="G63" s="31">
        <v>427.5</v>
      </c>
      <c r="H63" s="24">
        <f t="shared" si="13"/>
        <v>66.796875</v>
      </c>
      <c r="I63" s="24"/>
      <c r="J63" s="24"/>
      <c r="K63" s="24"/>
      <c r="L63" s="24"/>
      <c r="M63" s="25"/>
      <c r="N63" s="25"/>
    </row>
    <row r="64" spans="1:14" s="16" customFormat="1" ht="18.75" customHeight="1">
      <c r="A64" s="33"/>
      <c r="B64" s="34" t="s">
        <v>1</v>
      </c>
      <c r="C64" s="26">
        <f>SUM(C54:C63)</f>
        <v>29384.199999999997</v>
      </c>
      <c r="D64" s="26">
        <f>SUM(D54:D63)</f>
        <v>11342.6</v>
      </c>
      <c r="E64" s="27">
        <f>D64/C64*100</f>
        <v>38.60101687301339</v>
      </c>
      <c r="F64" s="26">
        <f>SUM(F54:F63)</f>
        <v>22073.6</v>
      </c>
      <c r="G64" s="26">
        <f>SUM(G54:G63)</f>
        <v>10566.9</v>
      </c>
      <c r="H64" s="26">
        <f>G64/F64*100</f>
        <v>47.87121267033923</v>
      </c>
      <c r="I64" s="26">
        <f>SUM(I54:I62)</f>
        <v>6807.2</v>
      </c>
      <c r="J64" s="26">
        <f>SUM(J54:J62)</f>
        <v>272.3</v>
      </c>
      <c r="K64" s="26">
        <f>J64/I64*100</f>
        <v>4.000176283934658</v>
      </c>
      <c r="L64" s="26">
        <f>SUM(L54:L62)</f>
        <v>503.4</v>
      </c>
      <c r="M64" s="26">
        <f>SUM(M54:M62)</f>
        <v>503.4</v>
      </c>
      <c r="N64" s="28">
        <f>M64/L64*100</f>
        <v>100</v>
      </c>
    </row>
    <row r="65" spans="1:14" ht="21.75" customHeight="1">
      <c r="A65" s="63" t="s">
        <v>19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25.5" customHeight="1">
      <c r="A66" s="29" t="s">
        <v>64</v>
      </c>
      <c r="B66" s="30" t="s">
        <v>2</v>
      </c>
      <c r="C66" s="8">
        <f aca="true" t="shared" si="14" ref="C66:D77">F66+I66+L66</f>
        <v>122</v>
      </c>
      <c r="D66" s="8">
        <f t="shared" si="14"/>
        <v>80</v>
      </c>
      <c r="E66" s="23">
        <f>D66/C66*100</f>
        <v>65.57377049180327</v>
      </c>
      <c r="F66" s="31">
        <v>122</v>
      </c>
      <c r="G66" s="31">
        <v>80</v>
      </c>
      <c r="H66" s="24">
        <f>G66/F66*100</f>
        <v>65.57377049180327</v>
      </c>
      <c r="I66" s="24"/>
      <c r="J66" s="24"/>
      <c r="K66" s="24"/>
      <c r="L66" s="24"/>
      <c r="M66" s="25"/>
      <c r="N66" s="25"/>
    </row>
    <row r="67" spans="1:14" ht="18.75" customHeight="1">
      <c r="A67" s="29" t="s">
        <v>65</v>
      </c>
      <c r="B67" s="30" t="s">
        <v>9</v>
      </c>
      <c r="C67" s="8">
        <f t="shared" si="14"/>
        <v>15</v>
      </c>
      <c r="D67" s="8">
        <f t="shared" si="14"/>
        <v>14.6</v>
      </c>
      <c r="E67" s="23">
        <f aca="true" t="shared" si="15" ref="E67:E78">D67/C67*100</f>
        <v>97.33333333333333</v>
      </c>
      <c r="F67" s="31">
        <v>15</v>
      </c>
      <c r="G67" s="31">
        <v>14.6</v>
      </c>
      <c r="H67" s="24">
        <f aca="true" t="shared" si="16" ref="H67:H77">G67/F67*100</f>
        <v>97.33333333333333</v>
      </c>
      <c r="I67" s="24"/>
      <c r="J67" s="24"/>
      <c r="K67" s="24"/>
      <c r="L67" s="24"/>
      <c r="M67" s="25"/>
      <c r="N67" s="25"/>
    </row>
    <row r="68" spans="1:14" ht="36.75" customHeight="1">
      <c r="A68" s="29" t="s">
        <v>49</v>
      </c>
      <c r="B68" s="30" t="s">
        <v>3</v>
      </c>
      <c r="C68" s="8">
        <f t="shared" si="14"/>
        <v>5696</v>
      </c>
      <c r="D68" s="8">
        <f t="shared" si="14"/>
        <v>2574.5</v>
      </c>
      <c r="E68" s="23">
        <f t="shared" si="15"/>
        <v>45.19838483146067</v>
      </c>
      <c r="F68" s="31">
        <v>5696</v>
      </c>
      <c r="G68" s="31">
        <v>2574.5</v>
      </c>
      <c r="H68" s="24">
        <f t="shared" si="16"/>
        <v>45.19838483146067</v>
      </c>
      <c r="I68" s="24"/>
      <c r="J68" s="24"/>
      <c r="K68" s="24"/>
      <c r="L68" s="24"/>
      <c r="M68" s="25"/>
      <c r="N68" s="25"/>
    </row>
    <row r="69" spans="1:14" ht="36.75" customHeight="1">
      <c r="A69" s="29" t="s">
        <v>50</v>
      </c>
      <c r="B69" s="30" t="s">
        <v>0</v>
      </c>
      <c r="C69" s="8">
        <f t="shared" si="14"/>
        <v>5544.1</v>
      </c>
      <c r="D69" s="8">
        <f>G69+J69</f>
        <v>3012.8</v>
      </c>
      <c r="E69" s="23">
        <f t="shared" si="15"/>
        <v>54.34245414043758</v>
      </c>
      <c r="F69" s="31">
        <v>5544.1</v>
      </c>
      <c r="G69" s="32">
        <v>3012.8</v>
      </c>
      <c r="H69" s="24">
        <f t="shared" si="16"/>
        <v>54.34245414043758</v>
      </c>
      <c r="I69" s="24"/>
      <c r="J69" s="24"/>
      <c r="K69" s="24"/>
      <c r="L69" s="25"/>
      <c r="M69" s="25"/>
      <c r="N69" s="25"/>
    </row>
    <row r="70" spans="1:14" ht="18" customHeight="1">
      <c r="A70" s="29" t="s">
        <v>39</v>
      </c>
      <c r="B70" s="30" t="s">
        <v>4</v>
      </c>
      <c r="C70" s="8">
        <f t="shared" si="14"/>
        <v>30</v>
      </c>
      <c r="D70" s="8">
        <f>G70+J70</f>
        <v>0</v>
      </c>
      <c r="E70" s="23">
        <f t="shared" si="15"/>
        <v>0</v>
      </c>
      <c r="F70" s="31">
        <v>30</v>
      </c>
      <c r="G70" s="32">
        <v>0</v>
      </c>
      <c r="H70" s="24">
        <f t="shared" si="16"/>
        <v>0</v>
      </c>
      <c r="I70" s="24"/>
      <c r="J70" s="24"/>
      <c r="K70" s="24"/>
      <c r="L70" s="25"/>
      <c r="M70" s="25"/>
      <c r="N70" s="25"/>
    </row>
    <row r="71" spans="1:14" ht="17.25" customHeight="1">
      <c r="A71" s="29" t="s">
        <v>57</v>
      </c>
      <c r="B71" s="30" t="s">
        <v>5</v>
      </c>
      <c r="C71" s="8">
        <f t="shared" si="14"/>
        <v>14973</v>
      </c>
      <c r="D71" s="8">
        <f t="shared" si="14"/>
        <v>6415.5</v>
      </c>
      <c r="E71" s="23">
        <f t="shared" si="15"/>
        <v>42.84712482468443</v>
      </c>
      <c r="F71" s="31">
        <v>14973</v>
      </c>
      <c r="G71" s="31">
        <v>6415.5</v>
      </c>
      <c r="H71" s="24">
        <f t="shared" si="16"/>
        <v>42.84712482468443</v>
      </c>
      <c r="I71" s="24"/>
      <c r="J71" s="31"/>
      <c r="K71" s="31"/>
      <c r="L71" s="24"/>
      <c r="M71" s="25"/>
      <c r="N71" s="25"/>
    </row>
    <row r="72" spans="1:14" ht="36.75" customHeight="1">
      <c r="A72" s="29" t="s">
        <v>66</v>
      </c>
      <c r="B72" s="30" t="s">
        <v>6</v>
      </c>
      <c r="C72" s="8">
        <f t="shared" si="14"/>
        <v>415</v>
      </c>
      <c r="D72" s="8">
        <f t="shared" si="14"/>
        <v>0.7</v>
      </c>
      <c r="E72" s="23">
        <f t="shared" si="15"/>
        <v>0.1686746987951807</v>
      </c>
      <c r="F72" s="31">
        <v>415</v>
      </c>
      <c r="G72" s="31">
        <v>0.7</v>
      </c>
      <c r="H72" s="24">
        <f t="shared" si="16"/>
        <v>0.1686746987951807</v>
      </c>
      <c r="I72" s="24"/>
      <c r="J72" s="31"/>
      <c r="K72" s="31"/>
      <c r="L72" s="24"/>
      <c r="M72" s="25"/>
      <c r="N72" s="25"/>
    </row>
    <row r="73" spans="1:14" ht="23.25" customHeight="1">
      <c r="A73" s="29" t="s">
        <v>58</v>
      </c>
      <c r="B73" s="30" t="s">
        <v>7</v>
      </c>
      <c r="C73" s="8">
        <f t="shared" si="14"/>
        <v>10</v>
      </c>
      <c r="D73" s="8">
        <f t="shared" si="14"/>
        <v>0</v>
      </c>
      <c r="E73" s="23">
        <f t="shared" si="15"/>
        <v>0</v>
      </c>
      <c r="F73" s="31">
        <v>10</v>
      </c>
      <c r="G73" s="31">
        <v>0</v>
      </c>
      <c r="H73" s="24">
        <f t="shared" si="16"/>
        <v>0</v>
      </c>
      <c r="I73" s="24"/>
      <c r="J73" s="31"/>
      <c r="K73" s="31"/>
      <c r="L73" s="24"/>
      <c r="M73" s="25"/>
      <c r="N73" s="25"/>
    </row>
    <row r="74" spans="1:14" ht="31.5" customHeight="1">
      <c r="A74" s="29" t="s">
        <v>59</v>
      </c>
      <c r="B74" s="30" t="s">
        <v>27</v>
      </c>
      <c r="C74" s="8">
        <f t="shared" si="14"/>
        <v>50</v>
      </c>
      <c r="D74" s="8">
        <f t="shared" si="14"/>
        <v>22.5</v>
      </c>
      <c r="E74" s="23">
        <f t="shared" si="15"/>
        <v>45</v>
      </c>
      <c r="F74" s="31">
        <v>50</v>
      </c>
      <c r="G74" s="31">
        <v>22.5</v>
      </c>
      <c r="H74" s="24">
        <f t="shared" si="16"/>
        <v>45</v>
      </c>
      <c r="I74" s="24"/>
      <c r="J74" s="31"/>
      <c r="K74" s="31"/>
      <c r="L74" s="24"/>
      <c r="M74" s="25"/>
      <c r="N74" s="25"/>
    </row>
    <row r="75" spans="1:14" ht="22.5" customHeight="1">
      <c r="A75" s="29" t="s">
        <v>60</v>
      </c>
      <c r="B75" s="30" t="s">
        <v>8</v>
      </c>
      <c r="C75" s="8">
        <f t="shared" si="14"/>
        <v>100</v>
      </c>
      <c r="D75" s="8">
        <f t="shared" si="14"/>
        <v>44.6</v>
      </c>
      <c r="E75" s="23">
        <f t="shared" si="15"/>
        <v>44.6</v>
      </c>
      <c r="F75" s="31">
        <v>100</v>
      </c>
      <c r="G75" s="31">
        <v>44.6</v>
      </c>
      <c r="H75" s="24">
        <f t="shared" si="16"/>
        <v>44.6</v>
      </c>
      <c r="I75" s="24"/>
      <c r="J75" s="24"/>
      <c r="K75" s="24"/>
      <c r="L75" s="24"/>
      <c r="M75" s="25"/>
      <c r="N75" s="25"/>
    </row>
    <row r="76" spans="1:14" ht="16.5" customHeight="1">
      <c r="A76" s="29" t="s">
        <v>61</v>
      </c>
      <c r="B76" s="30" t="s">
        <v>16</v>
      </c>
      <c r="C76" s="8">
        <f t="shared" si="14"/>
        <v>759.1</v>
      </c>
      <c r="D76" s="8">
        <f t="shared" si="14"/>
        <v>491.7</v>
      </c>
      <c r="E76" s="23">
        <f t="shared" si="15"/>
        <v>64.7740745619813</v>
      </c>
      <c r="F76" s="31">
        <v>759.1</v>
      </c>
      <c r="G76" s="31">
        <v>491.7</v>
      </c>
      <c r="H76" s="24">
        <f t="shared" si="16"/>
        <v>64.7740745619813</v>
      </c>
      <c r="I76" s="24"/>
      <c r="J76" s="24"/>
      <c r="K76" s="24"/>
      <c r="L76" s="24"/>
      <c r="M76" s="25"/>
      <c r="N76" s="25"/>
    </row>
    <row r="77" spans="1:14" ht="38.25" customHeight="1">
      <c r="A77" s="29" t="s">
        <v>75</v>
      </c>
      <c r="B77" s="10" t="s">
        <v>54</v>
      </c>
      <c r="C77" s="8">
        <f t="shared" si="14"/>
        <v>376.8</v>
      </c>
      <c r="D77" s="8">
        <f t="shared" si="14"/>
        <v>376.8</v>
      </c>
      <c r="E77" s="23">
        <f t="shared" si="15"/>
        <v>100</v>
      </c>
      <c r="F77" s="31">
        <v>376.8</v>
      </c>
      <c r="G77" s="31">
        <v>376.8</v>
      </c>
      <c r="H77" s="24">
        <f t="shared" si="16"/>
        <v>100</v>
      </c>
      <c r="I77" s="24"/>
      <c r="J77" s="24"/>
      <c r="K77" s="24"/>
      <c r="L77" s="24"/>
      <c r="M77" s="25"/>
      <c r="N77" s="25"/>
    </row>
    <row r="78" spans="1:14" s="16" customFormat="1" ht="22.5" customHeight="1">
      <c r="A78" s="33"/>
      <c r="B78" s="34" t="s">
        <v>1</v>
      </c>
      <c r="C78" s="26">
        <f>SUM(C66:C77)</f>
        <v>28090.999999999996</v>
      </c>
      <c r="D78" s="26">
        <f>SUM(D66:D77)</f>
        <v>13033.7</v>
      </c>
      <c r="E78" s="27">
        <f t="shared" si="15"/>
        <v>46.39813463386851</v>
      </c>
      <c r="F78" s="26">
        <f>SUM(F66:F77)</f>
        <v>28090.999999999996</v>
      </c>
      <c r="G78" s="26">
        <f>SUM(G66:G77)</f>
        <v>13033.7</v>
      </c>
      <c r="H78" s="26">
        <f>G78/F78*100</f>
        <v>46.39813463386851</v>
      </c>
      <c r="I78" s="26">
        <f>SUM(I66:I76)</f>
        <v>0</v>
      </c>
      <c r="J78" s="26">
        <f>SUM(J66:J76)</f>
        <v>0</v>
      </c>
      <c r="K78" s="26">
        <v>0</v>
      </c>
      <c r="L78" s="26"/>
      <c r="M78" s="28"/>
      <c r="N78" s="28"/>
    </row>
    <row r="79" spans="1:14" ht="19.5" customHeight="1">
      <c r="A79" s="62" t="s">
        <v>20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1:14" ht="22.5" customHeight="1">
      <c r="A80" s="17">
        <v>64</v>
      </c>
      <c r="B80" s="18" t="s">
        <v>2</v>
      </c>
      <c r="C80" s="8">
        <f>F80+I80+L80</f>
        <v>20</v>
      </c>
      <c r="D80" s="8">
        <f>G80+J80+M80</f>
        <v>10</v>
      </c>
      <c r="E80" s="23">
        <f>D80/C80*100</f>
        <v>50</v>
      </c>
      <c r="F80" s="31">
        <v>20</v>
      </c>
      <c r="G80" s="31">
        <v>10</v>
      </c>
      <c r="H80" s="24">
        <f>G80/F80*100</f>
        <v>50</v>
      </c>
      <c r="I80" s="24"/>
      <c r="J80" s="24"/>
      <c r="K80" s="24"/>
      <c r="L80" s="24"/>
      <c r="M80" s="25"/>
      <c r="N80" s="25"/>
    </row>
    <row r="81" spans="1:14" ht="18" customHeight="1">
      <c r="A81" s="17">
        <v>65</v>
      </c>
      <c r="B81" s="18" t="s">
        <v>9</v>
      </c>
      <c r="C81" s="8">
        <f>F81+I81+L81</f>
        <v>7</v>
      </c>
      <c r="D81" s="8">
        <f>G81+J81+M81</f>
        <v>0</v>
      </c>
      <c r="E81" s="23">
        <f>D81/C81*100</f>
        <v>0</v>
      </c>
      <c r="F81" s="31">
        <v>7</v>
      </c>
      <c r="G81" s="31">
        <v>0</v>
      </c>
      <c r="H81" s="24">
        <f aca="true" t="shared" si="17" ref="H81:H90">G81/F81*100</f>
        <v>0</v>
      </c>
      <c r="I81" s="24"/>
      <c r="J81" s="24"/>
      <c r="K81" s="24"/>
      <c r="L81" s="24"/>
      <c r="M81" s="25"/>
      <c r="N81" s="25"/>
    </row>
    <row r="82" spans="1:14" ht="30" customHeight="1">
      <c r="A82" s="17">
        <v>66</v>
      </c>
      <c r="B82" s="18" t="s">
        <v>3</v>
      </c>
      <c r="C82" s="8">
        <f aca="true" t="shared" si="18" ref="C82:D89">F82+I82+L82</f>
        <v>2519</v>
      </c>
      <c r="D82" s="8">
        <f t="shared" si="18"/>
        <v>318.8</v>
      </c>
      <c r="E82" s="23">
        <f aca="true" t="shared" si="19" ref="E82:E91">D82/C82*100</f>
        <v>12.655815799920603</v>
      </c>
      <c r="F82" s="31">
        <v>2519</v>
      </c>
      <c r="G82" s="31">
        <v>318.8</v>
      </c>
      <c r="H82" s="24">
        <f t="shared" si="17"/>
        <v>12.655815799920603</v>
      </c>
      <c r="I82" s="24"/>
      <c r="J82" s="24"/>
      <c r="K82" s="24"/>
      <c r="L82" s="24"/>
      <c r="M82" s="25"/>
      <c r="N82" s="25"/>
    </row>
    <row r="83" spans="1:14" ht="30" customHeight="1">
      <c r="A83" s="17">
        <v>67</v>
      </c>
      <c r="B83" s="18" t="s">
        <v>0</v>
      </c>
      <c r="C83" s="8">
        <f t="shared" si="18"/>
        <v>2786.3</v>
      </c>
      <c r="D83" s="8">
        <f t="shared" si="18"/>
        <v>632</v>
      </c>
      <c r="E83" s="23">
        <f t="shared" si="19"/>
        <v>22.682410365000177</v>
      </c>
      <c r="F83" s="31">
        <v>1311.6</v>
      </c>
      <c r="G83" s="31">
        <v>439</v>
      </c>
      <c r="H83" s="24">
        <f t="shared" si="17"/>
        <v>33.4705702958219</v>
      </c>
      <c r="I83" s="24">
        <v>895.4</v>
      </c>
      <c r="J83" s="24">
        <v>193</v>
      </c>
      <c r="K83" s="24">
        <f>J83/I83*100</f>
        <v>21.554612463703375</v>
      </c>
      <c r="L83" s="24">
        <v>579.3</v>
      </c>
      <c r="M83" s="25">
        <v>0</v>
      </c>
      <c r="N83" s="25">
        <f>M83/L83*100</f>
        <v>0</v>
      </c>
    </row>
    <row r="84" spans="1:14" ht="30" customHeight="1">
      <c r="A84" s="17">
        <v>68</v>
      </c>
      <c r="B84" s="18" t="s">
        <v>56</v>
      </c>
      <c r="C84" s="8">
        <f t="shared" si="18"/>
        <v>10</v>
      </c>
      <c r="D84" s="8">
        <f t="shared" si="18"/>
        <v>0</v>
      </c>
      <c r="E84" s="23"/>
      <c r="F84" s="31">
        <v>10</v>
      </c>
      <c r="G84" s="31">
        <v>0</v>
      </c>
      <c r="H84" s="24">
        <f t="shared" si="17"/>
        <v>0</v>
      </c>
      <c r="I84" s="24"/>
      <c r="J84" s="24"/>
      <c r="K84" s="24"/>
      <c r="L84" s="24"/>
      <c r="M84" s="25"/>
      <c r="N84" s="25"/>
    </row>
    <row r="85" spans="1:14" ht="15.75" customHeight="1">
      <c r="A85" s="17">
        <v>69</v>
      </c>
      <c r="B85" s="18" t="s">
        <v>5</v>
      </c>
      <c r="C85" s="8">
        <f t="shared" si="18"/>
        <v>5950</v>
      </c>
      <c r="D85" s="8">
        <f t="shared" si="18"/>
        <v>1900.5</v>
      </c>
      <c r="E85" s="23">
        <f t="shared" si="19"/>
        <v>31.941176470588236</v>
      </c>
      <c r="F85" s="24">
        <v>4250</v>
      </c>
      <c r="G85" s="24">
        <v>1900.5</v>
      </c>
      <c r="H85" s="24">
        <f t="shared" si="17"/>
        <v>44.71764705882353</v>
      </c>
      <c r="I85" s="24">
        <v>1700</v>
      </c>
      <c r="J85" s="24">
        <v>0</v>
      </c>
      <c r="K85" s="24">
        <f>J85/I85*100</f>
        <v>0</v>
      </c>
      <c r="L85" s="24"/>
      <c r="M85" s="31"/>
      <c r="N85" s="24"/>
    </row>
    <row r="86" spans="1:14" ht="31.5" customHeight="1">
      <c r="A86" s="17">
        <v>70</v>
      </c>
      <c r="B86" s="18" t="s">
        <v>6</v>
      </c>
      <c r="C86" s="8">
        <f t="shared" si="18"/>
        <v>15</v>
      </c>
      <c r="D86" s="8">
        <f t="shared" si="18"/>
        <v>0</v>
      </c>
      <c r="E86" s="23">
        <f t="shared" si="19"/>
        <v>0</v>
      </c>
      <c r="F86" s="31">
        <v>15</v>
      </c>
      <c r="G86" s="31">
        <v>0</v>
      </c>
      <c r="H86" s="24">
        <f t="shared" si="17"/>
        <v>0</v>
      </c>
      <c r="I86" s="24"/>
      <c r="J86" s="24"/>
      <c r="K86" s="24"/>
      <c r="L86" s="24"/>
      <c r="M86" s="25"/>
      <c r="N86" s="25"/>
    </row>
    <row r="87" spans="1:14" ht="30.75" customHeight="1">
      <c r="A87" s="17">
        <v>71</v>
      </c>
      <c r="B87" s="18" t="s">
        <v>11</v>
      </c>
      <c r="C87" s="8">
        <f t="shared" si="18"/>
        <v>10</v>
      </c>
      <c r="D87" s="8">
        <f t="shared" si="18"/>
        <v>0</v>
      </c>
      <c r="E87" s="23"/>
      <c r="F87" s="31">
        <v>10</v>
      </c>
      <c r="G87" s="31">
        <v>0</v>
      </c>
      <c r="H87" s="24">
        <f t="shared" si="17"/>
        <v>0</v>
      </c>
      <c r="I87" s="24"/>
      <c r="J87" s="24"/>
      <c r="K87" s="24"/>
      <c r="L87" s="24"/>
      <c r="M87" s="25"/>
      <c r="N87" s="25"/>
    </row>
    <row r="88" spans="1:14" ht="17.25" customHeight="1">
      <c r="A88" s="17">
        <v>72</v>
      </c>
      <c r="B88" s="18" t="s">
        <v>10</v>
      </c>
      <c r="C88" s="8">
        <f t="shared" si="18"/>
        <v>22</v>
      </c>
      <c r="D88" s="8">
        <f t="shared" si="18"/>
        <v>12</v>
      </c>
      <c r="E88" s="23">
        <f t="shared" si="19"/>
        <v>54.54545454545454</v>
      </c>
      <c r="F88" s="31">
        <v>22</v>
      </c>
      <c r="G88" s="31">
        <v>12</v>
      </c>
      <c r="H88" s="24">
        <f t="shared" si="17"/>
        <v>54.54545454545454</v>
      </c>
      <c r="I88" s="24"/>
      <c r="J88" s="24"/>
      <c r="K88" s="24"/>
      <c r="L88" s="24"/>
      <c r="M88" s="25"/>
      <c r="N88" s="25"/>
    </row>
    <row r="89" spans="1:14" ht="15.75" customHeight="1">
      <c r="A89" s="17">
        <v>73</v>
      </c>
      <c r="B89" s="18" t="s">
        <v>8</v>
      </c>
      <c r="C89" s="8">
        <f t="shared" si="18"/>
        <v>50</v>
      </c>
      <c r="D89" s="8">
        <f t="shared" si="18"/>
        <v>26.9</v>
      </c>
      <c r="E89" s="23">
        <f t="shared" si="19"/>
        <v>53.79999999999999</v>
      </c>
      <c r="F89" s="31">
        <v>50</v>
      </c>
      <c r="G89" s="31">
        <v>26.9</v>
      </c>
      <c r="H89" s="24">
        <f t="shared" si="17"/>
        <v>53.79999999999999</v>
      </c>
      <c r="I89" s="24"/>
      <c r="J89" s="24"/>
      <c r="K89" s="24"/>
      <c r="L89" s="24"/>
      <c r="M89" s="25"/>
      <c r="N89" s="25"/>
    </row>
    <row r="90" spans="1:14" ht="29.25" customHeight="1">
      <c r="A90" s="17">
        <v>74</v>
      </c>
      <c r="B90" s="10" t="s">
        <v>62</v>
      </c>
      <c r="C90" s="8">
        <f>F90+I90+L90</f>
        <v>286.1</v>
      </c>
      <c r="D90" s="8">
        <f>G90+J90+M90</f>
        <v>193</v>
      </c>
      <c r="E90" s="23">
        <f t="shared" si="19"/>
        <v>67.45893044390073</v>
      </c>
      <c r="F90" s="31">
        <v>286.1</v>
      </c>
      <c r="G90" s="31">
        <v>193</v>
      </c>
      <c r="H90" s="24">
        <f t="shared" si="17"/>
        <v>67.45893044390073</v>
      </c>
      <c r="I90" s="31"/>
      <c r="J90" s="31"/>
      <c r="K90" s="31"/>
      <c r="L90" s="31"/>
      <c r="M90" s="32"/>
      <c r="N90" s="24"/>
    </row>
    <row r="91" spans="1:14" s="16" customFormat="1" ht="27.75" customHeight="1">
      <c r="A91" s="21"/>
      <c r="B91" s="22" t="s">
        <v>1</v>
      </c>
      <c r="C91" s="26">
        <f>SUM(C80:C90)</f>
        <v>11675.4</v>
      </c>
      <c r="D91" s="26">
        <f>SUM(D80:D90)</f>
        <v>3093.2000000000003</v>
      </c>
      <c r="E91" s="27">
        <f t="shared" si="19"/>
        <v>26.49331072168834</v>
      </c>
      <c r="F91" s="26">
        <f>SUM(F80:F90)</f>
        <v>8500.7</v>
      </c>
      <c r="G91" s="26">
        <f>SUM(G80:G90)</f>
        <v>2900.2000000000003</v>
      </c>
      <c r="H91" s="26">
        <f>G91/F91*100</f>
        <v>34.11719034903008</v>
      </c>
      <c r="I91" s="26">
        <f>SUM(I82:I89)</f>
        <v>2595.4</v>
      </c>
      <c r="J91" s="26">
        <f>SUM(J82:J89)</f>
        <v>193</v>
      </c>
      <c r="K91" s="26">
        <f>J91/I91*100</f>
        <v>7.4362333359019805</v>
      </c>
      <c r="L91" s="26">
        <f>SUM(L82:L89)</f>
        <v>579.3</v>
      </c>
      <c r="M91" s="26">
        <f>SUM(M82:M89)</f>
        <v>0</v>
      </c>
      <c r="N91" s="60">
        <f>M91/L91*100</f>
        <v>0</v>
      </c>
    </row>
    <row r="92" spans="1:14" ht="22.5" customHeight="1">
      <c r="A92" s="62" t="s">
        <v>21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1:14" ht="21.75" customHeight="1">
      <c r="A93" s="17">
        <v>75</v>
      </c>
      <c r="B93" s="18" t="s">
        <v>2</v>
      </c>
      <c r="C93" s="8">
        <f aca="true" t="shared" si="20" ref="C93:D105">F93+I93+L93</f>
        <v>10</v>
      </c>
      <c r="D93" s="8">
        <f t="shared" si="20"/>
        <v>0</v>
      </c>
      <c r="E93" s="23">
        <f>D93/C93*100</f>
        <v>0</v>
      </c>
      <c r="F93" s="31">
        <v>10</v>
      </c>
      <c r="G93" s="31">
        <v>0</v>
      </c>
      <c r="H93" s="24">
        <f>G93/F93*100</f>
        <v>0</v>
      </c>
      <c r="I93" s="24"/>
      <c r="J93" s="24"/>
      <c r="K93" s="24"/>
      <c r="L93" s="24"/>
      <c r="M93" s="25"/>
      <c r="N93" s="25"/>
    </row>
    <row r="94" spans="1:14" ht="16.5" customHeight="1">
      <c r="A94" s="17">
        <v>76</v>
      </c>
      <c r="B94" s="18" t="s">
        <v>9</v>
      </c>
      <c r="C94" s="8">
        <f t="shared" si="20"/>
        <v>10</v>
      </c>
      <c r="D94" s="8">
        <f t="shared" si="20"/>
        <v>10</v>
      </c>
      <c r="E94" s="23">
        <f aca="true" t="shared" si="21" ref="E94:E105">D94/C94*100</f>
        <v>100</v>
      </c>
      <c r="F94" s="31">
        <v>10</v>
      </c>
      <c r="G94" s="31">
        <v>10</v>
      </c>
      <c r="H94" s="24">
        <f aca="true" t="shared" si="22" ref="H94:H105">G94/F94*100</f>
        <v>100</v>
      </c>
      <c r="I94" s="24"/>
      <c r="J94" s="24"/>
      <c r="K94" s="24"/>
      <c r="L94" s="24"/>
      <c r="M94" s="25"/>
      <c r="N94" s="25"/>
    </row>
    <row r="95" spans="1:14" ht="35.25" customHeight="1">
      <c r="A95" s="17">
        <v>77</v>
      </c>
      <c r="B95" s="18" t="s">
        <v>3</v>
      </c>
      <c r="C95" s="8">
        <f t="shared" si="20"/>
        <v>5454.6</v>
      </c>
      <c r="D95" s="8">
        <f t="shared" si="20"/>
        <v>948</v>
      </c>
      <c r="E95" s="23">
        <f t="shared" si="21"/>
        <v>17.37982620173798</v>
      </c>
      <c r="F95" s="31">
        <v>1917</v>
      </c>
      <c r="G95" s="31">
        <v>948</v>
      </c>
      <c r="H95" s="24">
        <f t="shared" si="22"/>
        <v>49.45226917057903</v>
      </c>
      <c r="I95" s="24">
        <v>3537.6</v>
      </c>
      <c r="J95" s="24">
        <v>0</v>
      </c>
      <c r="K95" s="24">
        <f>J95/I95*100</f>
        <v>0</v>
      </c>
      <c r="L95" s="24"/>
      <c r="M95" s="25"/>
      <c r="N95" s="25"/>
    </row>
    <row r="96" spans="1:14" ht="36.75" customHeight="1">
      <c r="A96" s="17">
        <v>78</v>
      </c>
      <c r="B96" s="18" t="s">
        <v>0</v>
      </c>
      <c r="C96" s="8">
        <f t="shared" si="20"/>
        <v>4832.1</v>
      </c>
      <c r="D96" s="8">
        <f t="shared" si="20"/>
        <v>1519.8</v>
      </c>
      <c r="E96" s="23">
        <f t="shared" si="21"/>
        <v>31.452163655553484</v>
      </c>
      <c r="F96" s="31">
        <v>4832.1</v>
      </c>
      <c r="G96" s="32">
        <v>1519.8</v>
      </c>
      <c r="H96" s="24">
        <f t="shared" si="22"/>
        <v>31.452163655553484</v>
      </c>
      <c r="I96" s="24"/>
      <c r="J96" s="24"/>
      <c r="K96" s="24"/>
      <c r="L96" s="25"/>
      <c r="M96" s="25"/>
      <c r="N96" s="25"/>
    </row>
    <row r="97" spans="1:14" ht="20.25" customHeight="1">
      <c r="A97" s="17">
        <v>79</v>
      </c>
      <c r="B97" s="18" t="s">
        <v>4</v>
      </c>
      <c r="C97" s="8">
        <f t="shared" si="20"/>
        <v>20</v>
      </c>
      <c r="D97" s="8">
        <f t="shared" si="20"/>
        <v>0</v>
      </c>
      <c r="E97" s="23">
        <f t="shared" si="21"/>
        <v>0</v>
      </c>
      <c r="F97" s="31">
        <v>20</v>
      </c>
      <c r="G97" s="31">
        <v>0</v>
      </c>
      <c r="H97" s="24">
        <f t="shared" si="22"/>
        <v>0</v>
      </c>
      <c r="I97" s="24"/>
      <c r="J97" s="31"/>
      <c r="K97" s="24"/>
      <c r="L97" s="24"/>
      <c r="M97" s="25"/>
      <c r="N97" s="25"/>
    </row>
    <row r="98" spans="1:14" ht="18.75" customHeight="1">
      <c r="A98" s="17">
        <v>80</v>
      </c>
      <c r="B98" s="18" t="s">
        <v>5</v>
      </c>
      <c r="C98" s="8">
        <f t="shared" si="20"/>
        <v>22020.9</v>
      </c>
      <c r="D98" s="8">
        <f t="shared" si="20"/>
        <v>8578.4</v>
      </c>
      <c r="E98" s="23">
        <f t="shared" si="21"/>
        <v>38.955719339354886</v>
      </c>
      <c r="F98" s="24">
        <v>21201.9</v>
      </c>
      <c r="G98" s="24">
        <v>7759.4</v>
      </c>
      <c r="H98" s="24">
        <f t="shared" si="22"/>
        <v>36.59766341695791</v>
      </c>
      <c r="I98" s="24">
        <v>196.6</v>
      </c>
      <c r="J98" s="31">
        <v>196.6</v>
      </c>
      <c r="K98" s="24">
        <f>J98/I98*100</f>
        <v>100</v>
      </c>
      <c r="L98" s="24">
        <v>622.4</v>
      </c>
      <c r="M98" s="25">
        <v>622.4</v>
      </c>
      <c r="N98" s="25">
        <f>M98/L98*100</f>
        <v>100</v>
      </c>
    </row>
    <row r="99" spans="1:14" ht="36.75" customHeight="1">
      <c r="A99" s="17">
        <v>81</v>
      </c>
      <c r="B99" s="18" t="s">
        <v>6</v>
      </c>
      <c r="C99" s="8">
        <f t="shared" si="20"/>
        <v>20</v>
      </c>
      <c r="D99" s="8">
        <f t="shared" si="20"/>
        <v>17</v>
      </c>
      <c r="E99" s="23">
        <v>0</v>
      </c>
      <c r="F99" s="31">
        <v>20</v>
      </c>
      <c r="G99" s="31">
        <v>17</v>
      </c>
      <c r="H99" s="24">
        <f t="shared" si="22"/>
        <v>85</v>
      </c>
      <c r="I99" s="24"/>
      <c r="J99" s="31"/>
      <c r="K99" s="24"/>
      <c r="L99" s="24"/>
      <c r="M99" s="25"/>
      <c r="N99" s="25"/>
    </row>
    <row r="100" spans="1:14" ht="17.25" customHeight="1">
      <c r="A100" s="17">
        <v>82</v>
      </c>
      <c r="B100" s="18" t="s">
        <v>7</v>
      </c>
      <c r="C100" s="8">
        <f t="shared" si="20"/>
        <v>10</v>
      </c>
      <c r="D100" s="8">
        <f t="shared" si="20"/>
        <v>0</v>
      </c>
      <c r="E100" s="23">
        <f t="shared" si="21"/>
        <v>0</v>
      </c>
      <c r="F100" s="31">
        <v>10</v>
      </c>
      <c r="G100" s="31">
        <v>0</v>
      </c>
      <c r="H100" s="24">
        <f t="shared" si="22"/>
        <v>0</v>
      </c>
      <c r="I100" s="24"/>
      <c r="J100" s="24"/>
      <c r="K100" s="24"/>
      <c r="L100" s="24"/>
      <c r="M100" s="25"/>
      <c r="N100" s="25"/>
    </row>
    <row r="101" spans="1:14" ht="18" customHeight="1">
      <c r="A101" s="17">
        <v>83</v>
      </c>
      <c r="B101" s="18" t="s">
        <v>10</v>
      </c>
      <c r="C101" s="8">
        <f>F101+I101+L101</f>
        <v>25</v>
      </c>
      <c r="D101" s="8">
        <f>G101+J101+M101</f>
        <v>23</v>
      </c>
      <c r="E101" s="23">
        <f t="shared" si="21"/>
        <v>92</v>
      </c>
      <c r="F101" s="31">
        <v>25</v>
      </c>
      <c r="G101" s="31">
        <v>23</v>
      </c>
      <c r="H101" s="24">
        <f t="shared" si="22"/>
        <v>92</v>
      </c>
      <c r="I101" s="24"/>
      <c r="J101" s="24"/>
      <c r="K101" s="24"/>
      <c r="L101" s="24"/>
      <c r="M101" s="25"/>
      <c r="N101" s="25"/>
    </row>
    <row r="102" spans="1:14" ht="33.75" customHeight="1">
      <c r="A102" s="17">
        <v>84</v>
      </c>
      <c r="B102" s="18" t="s">
        <v>51</v>
      </c>
      <c r="C102" s="8">
        <f t="shared" si="20"/>
        <v>5</v>
      </c>
      <c r="D102" s="8">
        <f t="shared" si="20"/>
        <v>5</v>
      </c>
      <c r="E102" s="23">
        <f t="shared" si="21"/>
        <v>100</v>
      </c>
      <c r="F102" s="31">
        <v>5</v>
      </c>
      <c r="G102" s="31">
        <v>5</v>
      </c>
      <c r="H102" s="24">
        <f t="shared" si="22"/>
        <v>100</v>
      </c>
      <c r="I102" s="24"/>
      <c r="J102" s="24"/>
      <c r="K102" s="24"/>
      <c r="L102" s="24"/>
      <c r="M102" s="25"/>
      <c r="N102" s="25"/>
    </row>
    <row r="103" spans="1:14" ht="15" customHeight="1">
      <c r="A103" s="17">
        <v>85</v>
      </c>
      <c r="B103" s="18" t="s">
        <v>8</v>
      </c>
      <c r="C103" s="8">
        <f t="shared" si="20"/>
        <v>80</v>
      </c>
      <c r="D103" s="8">
        <f t="shared" si="20"/>
        <v>45.9</v>
      </c>
      <c r="E103" s="23">
        <f t="shared" si="21"/>
        <v>57.375</v>
      </c>
      <c r="F103" s="31">
        <v>80</v>
      </c>
      <c r="G103" s="31">
        <v>45.9</v>
      </c>
      <c r="H103" s="24">
        <f t="shared" si="22"/>
        <v>57.375</v>
      </c>
      <c r="I103" s="24"/>
      <c r="J103" s="24"/>
      <c r="K103" s="24"/>
      <c r="L103" s="24"/>
      <c r="M103" s="25"/>
      <c r="N103" s="25"/>
    </row>
    <row r="104" spans="1:14" ht="33.75" customHeight="1">
      <c r="A104" s="17">
        <v>86</v>
      </c>
      <c r="B104" s="18" t="s">
        <v>74</v>
      </c>
      <c r="C104" s="8">
        <f t="shared" si="20"/>
        <v>563</v>
      </c>
      <c r="D104" s="8">
        <f t="shared" si="20"/>
        <v>239</v>
      </c>
      <c r="E104" s="23">
        <f t="shared" si="21"/>
        <v>42.45115452930728</v>
      </c>
      <c r="F104" s="31">
        <v>563</v>
      </c>
      <c r="G104" s="31">
        <v>239</v>
      </c>
      <c r="H104" s="24">
        <f t="shared" si="22"/>
        <v>42.45115452930728</v>
      </c>
      <c r="I104" s="24"/>
      <c r="J104" s="24"/>
      <c r="K104" s="24"/>
      <c r="L104" s="24"/>
      <c r="M104" s="25"/>
      <c r="N104" s="25"/>
    </row>
    <row r="105" spans="1:14" ht="32.25" customHeight="1">
      <c r="A105" s="17">
        <v>87</v>
      </c>
      <c r="B105" s="10" t="s">
        <v>62</v>
      </c>
      <c r="C105" s="8">
        <f t="shared" si="20"/>
        <v>850</v>
      </c>
      <c r="D105" s="8">
        <f>G105+J105+M105</f>
        <v>447.4</v>
      </c>
      <c r="E105" s="23">
        <f t="shared" si="21"/>
        <v>52.63529411764706</v>
      </c>
      <c r="F105" s="31">
        <v>850</v>
      </c>
      <c r="G105" s="31">
        <v>447.4</v>
      </c>
      <c r="H105" s="24">
        <f t="shared" si="22"/>
        <v>52.63529411764706</v>
      </c>
      <c r="I105" s="24"/>
      <c r="J105" s="24"/>
      <c r="K105" s="24"/>
      <c r="L105" s="24"/>
      <c r="M105" s="25"/>
      <c r="N105" s="25"/>
    </row>
    <row r="106" spans="1:14" s="16" customFormat="1" ht="20.25" customHeight="1">
      <c r="A106" s="21"/>
      <c r="B106" s="22" t="s">
        <v>1</v>
      </c>
      <c r="C106" s="26">
        <f>SUM(C93:C105)</f>
        <v>33900.600000000006</v>
      </c>
      <c r="D106" s="26">
        <f>SUM(D93:D105)</f>
        <v>11833.5</v>
      </c>
      <c r="E106" s="27">
        <f>D106/C106*100</f>
        <v>34.90646183253393</v>
      </c>
      <c r="F106" s="26">
        <f>SUM(F93:F105)</f>
        <v>29544</v>
      </c>
      <c r="G106" s="26">
        <f>SUM(G93:G105)</f>
        <v>11014.5</v>
      </c>
      <c r="H106" s="26">
        <f>G106/F106*100</f>
        <v>37.28168155970755</v>
      </c>
      <c r="I106" s="26">
        <f>SUM(I93:I103)</f>
        <v>3734.2</v>
      </c>
      <c r="J106" s="26">
        <f>SUM(J93:J103)</f>
        <v>196.6</v>
      </c>
      <c r="K106" s="26">
        <f>J106/I106*100</f>
        <v>5.2648492314284185</v>
      </c>
      <c r="L106" s="26">
        <f>SUM(L93:L103)</f>
        <v>622.4</v>
      </c>
      <c r="M106" s="26">
        <f>SUM(M93:M103)</f>
        <v>622.4</v>
      </c>
      <c r="N106" s="28">
        <f>M106/L106*100</f>
        <v>100</v>
      </c>
    </row>
    <row r="107" spans="1:14" ht="18" customHeight="1">
      <c r="A107" s="62" t="s">
        <v>22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1:14" ht="15.75" customHeight="1">
      <c r="A108" s="17">
        <v>88</v>
      </c>
      <c r="B108" s="18" t="s">
        <v>2</v>
      </c>
      <c r="C108" s="8">
        <f aca="true" t="shared" si="23" ref="C108:D117">F108+I108+L108</f>
        <v>25</v>
      </c>
      <c r="D108" s="8">
        <f t="shared" si="23"/>
        <v>25</v>
      </c>
      <c r="E108" s="23">
        <f>D108/C108*100</f>
        <v>100</v>
      </c>
      <c r="F108" s="31">
        <v>25</v>
      </c>
      <c r="G108" s="31">
        <v>25</v>
      </c>
      <c r="H108" s="24">
        <f>G108/F108*100</f>
        <v>100</v>
      </c>
      <c r="I108" s="24"/>
      <c r="J108" s="24"/>
      <c r="K108" s="24"/>
      <c r="L108" s="24"/>
      <c r="M108" s="25"/>
      <c r="N108" s="25"/>
    </row>
    <row r="109" spans="1:14" ht="15" customHeight="1">
      <c r="A109" s="17">
        <v>89</v>
      </c>
      <c r="B109" s="18" t="s">
        <v>9</v>
      </c>
      <c r="C109" s="8">
        <f t="shared" si="23"/>
        <v>10</v>
      </c>
      <c r="D109" s="8">
        <f t="shared" si="23"/>
        <v>0</v>
      </c>
      <c r="E109" s="23">
        <f aca="true" t="shared" si="24" ref="E109:E119">D109/C109*100</f>
        <v>0</v>
      </c>
      <c r="F109" s="31">
        <v>10</v>
      </c>
      <c r="G109" s="31">
        <v>0</v>
      </c>
      <c r="H109" s="24">
        <f aca="true" t="shared" si="25" ref="H109:H118">G109/F109*100</f>
        <v>0</v>
      </c>
      <c r="I109" s="24"/>
      <c r="J109" s="24"/>
      <c r="K109" s="24"/>
      <c r="L109" s="24"/>
      <c r="M109" s="25"/>
      <c r="N109" s="25"/>
    </row>
    <row r="110" spans="1:14" ht="35.25" customHeight="1">
      <c r="A110" s="17">
        <v>90</v>
      </c>
      <c r="B110" s="18" t="s">
        <v>3</v>
      </c>
      <c r="C110" s="8">
        <f t="shared" si="23"/>
        <v>3486</v>
      </c>
      <c r="D110" s="8">
        <f t="shared" si="23"/>
        <v>586.7</v>
      </c>
      <c r="E110" s="23">
        <f t="shared" si="24"/>
        <v>16.830177854274243</v>
      </c>
      <c r="F110" s="31">
        <v>3486</v>
      </c>
      <c r="G110" s="31">
        <v>586.7</v>
      </c>
      <c r="H110" s="24">
        <f t="shared" si="25"/>
        <v>16.830177854274243</v>
      </c>
      <c r="I110" s="24"/>
      <c r="J110" s="24"/>
      <c r="K110" s="24"/>
      <c r="L110" s="24"/>
      <c r="M110" s="25"/>
      <c r="N110" s="25"/>
    </row>
    <row r="111" spans="1:14" ht="36.75" customHeight="1">
      <c r="A111" s="17">
        <v>91</v>
      </c>
      <c r="B111" s="18" t="s">
        <v>0</v>
      </c>
      <c r="C111" s="8">
        <f t="shared" si="23"/>
        <v>4324.3</v>
      </c>
      <c r="D111" s="8">
        <f t="shared" si="23"/>
        <v>1552.6</v>
      </c>
      <c r="E111" s="23">
        <f t="shared" si="24"/>
        <v>35.9040769604329</v>
      </c>
      <c r="F111" s="31">
        <v>3787.9</v>
      </c>
      <c r="G111" s="32">
        <v>1039.6</v>
      </c>
      <c r="H111" s="24">
        <f t="shared" si="25"/>
        <v>27.44528630639668</v>
      </c>
      <c r="I111" s="24">
        <v>536.4</v>
      </c>
      <c r="J111" s="24">
        <v>513</v>
      </c>
      <c r="K111" s="24">
        <f>J111/I111*100</f>
        <v>95.63758389261746</v>
      </c>
      <c r="L111" s="25"/>
      <c r="M111" s="25"/>
      <c r="N111" s="25"/>
    </row>
    <row r="112" spans="1:14" ht="15">
      <c r="A112" s="17">
        <v>92</v>
      </c>
      <c r="B112" s="18" t="s">
        <v>4</v>
      </c>
      <c r="C112" s="8">
        <f t="shared" si="23"/>
        <v>10</v>
      </c>
      <c r="D112" s="8">
        <f t="shared" si="23"/>
        <v>0</v>
      </c>
      <c r="E112" s="23">
        <f t="shared" si="24"/>
        <v>0</v>
      </c>
      <c r="F112" s="31">
        <v>10</v>
      </c>
      <c r="G112" s="31">
        <v>0</v>
      </c>
      <c r="H112" s="24">
        <f t="shared" si="25"/>
        <v>0</v>
      </c>
      <c r="I112" s="24"/>
      <c r="J112" s="31"/>
      <c r="K112" s="24"/>
      <c r="L112" s="24"/>
      <c r="M112" s="25"/>
      <c r="N112" s="25"/>
    </row>
    <row r="113" spans="1:14" ht="15.75" customHeight="1">
      <c r="A113" s="17">
        <v>93</v>
      </c>
      <c r="B113" s="18" t="s">
        <v>5</v>
      </c>
      <c r="C113" s="8">
        <f t="shared" si="23"/>
        <v>9651.7</v>
      </c>
      <c r="D113" s="8">
        <f t="shared" si="23"/>
        <v>4833.2</v>
      </c>
      <c r="E113" s="23">
        <f t="shared" si="24"/>
        <v>50.076152387662276</v>
      </c>
      <c r="F113" s="24">
        <v>8378.7</v>
      </c>
      <c r="G113" s="24">
        <v>3560.2</v>
      </c>
      <c r="H113" s="24">
        <f t="shared" si="25"/>
        <v>42.49107856827431</v>
      </c>
      <c r="I113" s="24">
        <v>305.5</v>
      </c>
      <c r="J113" s="31">
        <v>305.5</v>
      </c>
      <c r="K113" s="24">
        <f>J113/I113*100</f>
        <v>100</v>
      </c>
      <c r="L113" s="24">
        <v>967.5</v>
      </c>
      <c r="M113" s="25">
        <v>967.5</v>
      </c>
      <c r="N113" s="24">
        <f>M113/L113*100</f>
        <v>100</v>
      </c>
    </row>
    <row r="114" spans="1:14" ht="29.25" customHeight="1">
      <c r="A114" s="17">
        <v>94</v>
      </c>
      <c r="B114" s="18" t="s">
        <v>6</v>
      </c>
      <c r="C114" s="8">
        <f t="shared" si="23"/>
        <v>10</v>
      </c>
      <c r="D114" s="8">
        <f t="shared" si="23"/>
        <v>0</v>
      </c>
      <c r="E114" s="23">
        <f t="shared" si="24"/>
        <v>0</v>
      </c>
      <c r="F114" s="31">
        <v>10</v>
      </c>
      <c r="G114" s="31">
        <v>0</v>
      </c>
      <c r="H114" s="24">
        <f t="shared" si="25"/>
        <v>0</v>
      </c>
      <c r="I114" s="24"/>
      <c r="J114" s="31"/>
      <c r="K114" s="24"/>
      <c r="L114" s="24"/>
      <c r="M114" s="25"/>
      <c r="N114" s="24"/>
    </row>
    <row r="115" spans="1:14" ht="20.25" customHeight="1">
      <c r="A115" s="17">
        <v>95</v>
      </c>
      <c r="B115" s="18" t="s">
        <v>7</v>
      </c>
      <c r="C115" s="8">
        <f t="shared" si="23"/>
        <v>10</v>
      </c>
      <c r="D115" s="8">
        <f t="shared" si="23"/>
        <v>7.9</v>
      </c>
      <c r="E115" s="23">
        <f t="shared" si="24"/>
        <v>79</v>
      </c>
      <c r="F115" s="31">
        <v>10</v>
      </c>
      <c r="G115" s="31">
        <v>7.9</v>
      </c>
      <c r="H115" s="24">
        <f t="shared" si="25"/>
        <v>79</v>
      </c>
      <c r="I115" s="24"/>
      <c r="J115" s="24"/>
      <c r="K115" s="24"/>
      <c r="L115" s="24"/>
      <c r="M115" s="25"/>
      <c r="N115" s="24"/>
    </row>
    <row r="116" spans="1:14" ht="21.75" customHeight="1">
      <c r="A116" s="17">
        <v>96</v>
      </c>
      <c r="B116" s="18" t="s">
        <v>10</v>
      </c>
      <c r="C116" s="8">
        <f t="shared" si="23"/>
        <v>30</v>
      </c>
      <c r="D116" s="8">
        <f t="shared" si="23"/>
        <v>15</v>
      </c>
      <c r="E116" s="23">
        <f t="shared" si="24"/>
        <v>50</v>
      </c>
      <c r="F116" s="31">
        <v>30</v>
      </c>
      <c r="G116" s="31">
        <v>15</v>
      </c>
      <c r="H116" s="24">
        <f t="shared" si="25"/>
        <v>50</v>
      </c>
      <c r="I116" s="24"/>
      <c r="J116" s="24"/>
      <c r="K116" s="24"/>
      <c r="L116" s="24"/>
      <c r="M116" s="25"/>
      <c r="N116" s="24"/>
    </row>
    <row r="117" spans="1:14" ht="19.5" customHeight="1">
      <c r="A117" s="17">
        <v>97</v>
      </c>
      <c r="B117" s="18" t="s">
        <v>8</v>
      </c>
      <c r="C117" s="8">
        <f t="shared" si="23"/>
        <v>100</v>
      </c>
      <c r="D117" s="8">
        <f t="shared" si="23"/>
        <v>58.8</v>
      </c>
      <c r="E117" s="23">
        <f t="shared" si="24"/>
        <v>58.8</v>
      </c>
      <c r="F117" s="31">
        <v>100</v>
      </c>
      <c r="G117" s="31">
        <v>58.8</v>
      </c>
      <c r="H117" s="24">
        <f t="shared" si="25"/>
        <v>58.8</v>
      </c>
      <c r="I117" s="24"/>
      <c r="J117" s="24"/>
      <c r="K117" s="24"/>
      <c r="L117" s="24"/>
      <c r="M117" s="25"/>
      <c r="N117" s="24"/>
    </row>
    <row r="118" spans="1:14" ht="33" customHeight="1">
      <c r="A118" s="17">
        <v>98</v>
      </c>
      <c r="B118" s="10" t="s">
        <v>62</v>
      </c>
      <c r="C118" s="8">
        <f>F118+I118+L118</f>
        <v>500</v>
      </c>
      <c r="D118" s="8">
        <f>G118+J118+M118</f>
        <v>365.6</v>
      </c>
      <c r="E118" s="23">
        <f>D118/C118*100</f>
        <v>73.12</v>
      </c>
      <c r="F118" s="31">
        <v>500</v>
      </c>
      <c r="G118" s="31">
        <v>365.6</v>
      </c>
      <c r="H118" s="24">
        <f t="shared" si="25"/>
        <v>73.12</v>
      </c>
      <c r="I118" s="24"/>
      <c r="J118" s="24"/>
      <c r="K118" s="24"/>
      <c r="L118" s="24"/>
      <c r="M118" s="25"/>
      <c r="N118" s="24"/>
    </row>
    <row r="119" spans="1:14" s="16" customFormat="1" ht="18.75" customHeight="1">
      <c r="A119" s="21"/>
      <c r="B119" s="22" t="s">
        <v>1</v>
      </c>
      <c r="C119" s="26">
        <f>SUM(C108:C118)</f>
        <v>18157</v>
      </c>
      <c r="D119" s="26">
        <f>SUM(D108:D118)</f>
        <v>7444.8</v>
      </c>
      <c r="E119" s="27">
        <f t="shared" si="24"/>
        <v>41.00236823263755</v>
      </c>
      <c r="F119" s="26">
        <f>SUM(F108:F118)</f>
        <v>16347.6</v>
      </c>
      <c r="G119" s="26">
        <f>SUM(G108:G118)</f>
        <v>5658.8</v>
      </c>
      <c r="H119" s="26">
        <f>G119/F119*100</f>
        <v>34.61547872470577</v>
      </c>
      <c r="I119" s="26">
        <f>SUM(I108:I117)</f>
        <v>841.9</v>
      </c>
      <c r="J119" s="26">
        <f>SUM(J108:J117)</f>
        <v>818.5</v>
      </c>
      <c r="K119" s="26">
        <f>J119/I119*100</f>
        <v>97.22057251455043</v>
      </c>
      <c r="L119" s="26">
        <f>SUM(L108:L117)</f>
        <v>967.5</v>
      </c>
      <c r="M119" s="26">
        <v>0</v>
      </c>
      <c r="N119" s="26">
        <f>M119/L119*100</f>
        <v>0</v>
      </c>
    </row>
    <row r="120" spans="1:14" ht="20.25" customHeight="1">
      <c r="A120" s="62" t="s">
        <v>23</v>
      </c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1:14" ht="23.25" customHeight="1">
      <c r="A121" s="17">
        <v>99</v>
      </c>
      <c r="B121" s="18" t="s">
        <v>2</v>
      </c>
      <c r="C121" s="8">
        <f aca="true" t="shared" si="26" ref="C121:D130">F121+I121+L121</f>
        <v>112</v>
      </c>
      <c r="D121" s="8">
        <f t="shared" si="26"/>
        <v>30</v>
      </c>
      <c r="E121" s="23">
        <f>D121/C121*100</f>
        <v>26.785714285714285</v>
      </c>
      <c r="F121" s="31">
        <v>112</v>
      </c>
      <c r="G121" s="31">
        <v>30</v>
      </c>
      <c r="H121" s="24">
        <f>G121/F121*100</f>
        <v>26.785714285714285</v>
      </c>
      <c r="I121" s="24"/>
      <c r="J121" s="24"/>
      <c r="K121" s="24"/>
      <c r="L121" s="24"/>
      <c r="M121" s="25"/>
      <c r="N121" s="25"/>
    </row>
    <row r="122" spans="1:14" ht="36" customHeight="1">
      <c r="A122" s="17">
        <v>100</v>
      </c>
      <c r="B122" s="18" t="s">
        <v>3</v>
      </c>
      <c r="C122" s="8">
        <f t="shared" si="26"/>
        <v>3748.4</v>
      </c>
      <c r="D122" s="8">
        <f t="shared" si="26"/>
        <v>1260.1</v>
      </c>
      <c r="E122" s="23">
        <f aca="true" t="shared" si="27" ref="E122:E131">D122/C122*100</f>
        <v>33.61700992423434</v>
      </c>
      <c r="F122" s="31">
        <v>3748.4</v>
      </c>
      <c r="G122" s="31">
        <v>1260.1</v>
      </c>
      <c r="H122" s="24">
        <f aca="true" t="shared" si="28" ref="H122:H130">G122/F122*100</f>
        <v>33.61700992423434</v>
      </c>
      <c r="I122" s="31"/>
      <c r="J122" s="31"/>
      <c r="K122" s="24"/>
      <c r="L122" s="24"/>
      <c r="M122" s="25"/>
      <c r="N122" s="25"/>
    </row>
    <row r="123" spans="1:14" ht="29.25" customHeight="1">
      <c r="A123" s="17">
        <v>101</v>
      </c>
      <c r="B123" s="18" t="s">
        <v>0</v>
      </c>
      <c r="C123" s="8">
        <f t="shared" si="26"/>
        <v>8629.7</v>
      </c>
      <c r="D123" s="8">
        <f t="shared" si="26"/>
        <v>1300.8</v>
      </c>
      <c r="E123" s="23">
        <f t="shared" si="27"/>
        <v>15.073525151511639</v>
      </c>
      <c r="F123" s="31">
        <v>3600</v>
      </c>
      <c r="G123" s="32">
        <v>1300.8</v>
      </c>
      <c r="H123" s="24">
        <f t="shared" si="28"/>
        <v>36.13333333333333</v>
      </c>
      <c r="I123" s="24">
        <v>5029.7</v>
      </c>
      <c r="J123" s="24">
        <v>0</v>
      </c>
      <c r="K123" s="24">
        <f>J123/I123*100</f>
        <v>0</v>
      </c>
      <c r="L123" s="25"/>
      <c r="M123" s="25"/>
      <c r="N123" s="25"/>
    </row>
    <row r="124" spans="1:14" ht="21" customHeight="1">
      <c r="A124" s="17">
        <v>102</v>
      </c>
      <c r="B124" s="18" t="s">
        <v>4</v>
      </c>
      <c r="C124" s="8">
        <f t="shared" si="26"/>
        <v>3.5</v>
      </c>
      <c r="D124" s="8">
        <f t="shared" si="26"/>
        <v>0</v>
      </c>
      <c r="E124" s="23">
        <f t="shared" si="27"/>
        <v>0</v>
      </c>
      <c r="F124" s="31">
        <v>3.5</v>
      </c>
      <c r="G124" s="31">
        <v>0</v>
      </c>
      <c r="H124" s="24">
        <f t="shared" si="28"/>
        <v>0</v>
      </c>
      <c r="I124" s="31"/>
      <c r="J124" s="31"/>
      <c r="K124" s="24"/>
      <c r="L124" s="24"/>
      <c r="M124" s="25"/>
      <c r="N124" s="25"/>
    </row>
    <row r="125" spans="1:14" ht="15" customHeight="1">
      <c r="A125" s="17">
        <v>103</v>
      </c>
      <c r="B125" s="18" t="s">
        <v>5</v>
      </c>
      <c r="C125" s="8">
        <f t="shared" si="26"/>
        <v>10675.4</v>
      </c>
      <c r="D125" s="8">
        <f t="shared" si="26"/>
        <v>4758.8</v>
      </c>
      <c r="E125" s="23">
        <f t="shared" si="27"/>
        <v>44.57725237461829</v>
      </c>
      <c r="F125" s="24">
        <v>10675.4</v>
      </c>
      <c r="G125" s="24">
        <v>4758.8</v>
      </c>
      <c r="H125" s="24">
        <f t="shared" si="28"/>
        <v>44.57725237461829</v>
      </c>
      <c r="I125" s="31"/>
      <c r="J125" s="31"/>
      <c r="K125" s="24"/>
      <c r="L125" s="24"/>
      <c r="M125" s="25"/>
      <c r="N125" s="25"/>
    </row>
    <row r="126" spans="1:14" ht="33" customHeight="1">
      <c r="A126" s="17">
        <v>104</v>
      </c>
      <c r="B126" s="18" t="s">
        <v>70</v>
      </c>
      <c r="C126" s="8">
        <f>F126+I126+L126</f>
        <v>110</v>
      </c>
      <c r="D126" s="8">
        <f>G126+J126+M126</f>
        <v>22</v>
      </c>
      <c r="E126" s="23">
        <f>D126/C126*100</f>
        <v>20</v>
      </c>
      <c r="F126" s="24">
        <v>110</v>
      </c>
      <c r="G126" s="24">
        <v>22</v>
      </c>
      <c r="H126" s="24">
        <f t="shared" si="28"/>
        <v>20</v>
      </c>
      <c r="I126" s="31"/>
      <c r="J126" s="31"/>
      <c r="K126" s="24"/>
      <c r="L126" s="24"/>
      <c r="M126" s="25"/>
      <c r="N126" s="25"/>
    </row>
    <row r="127" spans="1:14" ht="15" customHeight="1">
      <c r="A127" s="17">
        <v>105</v>
      </c>
      <c r="B127" s="18" t="s">
        <v>7</v>
      </c>
      <c r="C127" s="8">
        <f t="shared" si="26"/>
        <v>7.9</v>
      </c>
      <c r="D127" s="8">
        <f t="shared" si="26"/>
        <v>0</v>
      </c>
      <c r="E127" s="23">
        <f t="shared" si="27"/>
        <v>0</v>
      </c>
      <c r="F127" s="24">
        <v>7.9</v>
      </c>
      <c r="G127" s="24">
        <v>0</v>
      </c>
      <c r="H127" s="24">
        <f t="shared" si="28"/>
        <v>0</v>
      </c>
      <c r="I127" s="31"/>
      <c r="J127" s="31"/>
      <c r="K127" s="24"/>
      <c r="L127" s="24"/>
      <c r="M127" s="25"/>
      <c r="N127" s="25"/>
    </row>
    <row r="128" spans="1:14" ht="33" customHeight="1">
      <c r="A128" s="17">
        <v>106</v>
      </c>
      <c r="B128" s="61" t="s">
        <v>72</v>
      </c>
      <c r="C128" s="8">
        <f>F128+I128+L128</f>
        <v>60</v>
      </c>
      <c r="D128" s="8">
        <f>G128+J128+M128</f>
        <v>0</v>
      </c>
      <c r="E128" s="23">
        <f>D128/C128*100</f>
        <v>0</v>
      </c>
      <c r="F128" s="24">
        <v>60</v>
      </c>
      <c r="G128" s="24">
        <v>0</v>
      </c>
      <c r="H128" s="24">
        <f t="shared" si="28"/>
        <v>0</v>
      </c>
      <c r="I128" s="31"/>
      <c r="J128" s="31"/>
      <c r="K128" s="24"/>
      <c r="L128" s="24"/>
      <c r="M128" s="25"/>
      <c r="N128" s="25"/>
    </row>
    <row r="129" spans="1:14" ht="36.75" customHeight="1">
      <c r="A129" s="17">
        <v>107</v>
      </c>
      <c r="B129" s="18" t="s">
        <v>51</v>
      </c>
      <c r="C129" s="8">
        <f t="shared" si="26"/>
        <v>20</v>
      </c>
      <c r="D129" s="8">
        <f t="shared" si="26"/>
        <v>0</v>
      </c>
      <c r="E129" s="23">
        <f t="shared" si="27"/>
        <v>0</v>
      </c>
      <c r="F129" s="31">
        <v>20</v>
      </c>
      <c r="G129" s="31">
        <v>0</v>
      </c>
      <c r="H129" s="24">
        <f t="shared" si="28"/>
        <v>0</v>
      </c>
      <c r="I129" s="24"/>
      <c r="J129" s="24"/>
      <c r="K129" s="24"/>
      <c r="L129" s="24"/>
      <c r="M129" s="25"/>
      <c r="N129" s="25"/>
    </row>
    <row r="130" spans="1:14" ht="36.75" customHeight="1">
      <c r="A130" s="17">
        <v>108</v>
      </c>
      <c r="B130" s="18" t="s">
        <v>73</v>
      </c>
      <c r="C130" s="8">
        <f t="shared" si="26"/>
        <v>50</v>
      </c>
      <c r="D130" s="8">
        <f t="shared" si="26"/>
        <v>26.4</v>
      </c>
      <c r="E130" s="23">
        <f t="shared" si="27"/>
        <v>52.800000000000004</v>
      </c>
      <c r="F130" s="31">
        <v>50</v>
      </c>
      <c r="G130" s="31">
        <v>26.4</v>
      </c>
      <c r="H130" s="24">
        <f t="shared" si="28"/>
        <v>52.800000000000004</v>
      </c>
      <c r="I130" s="24"/>
      <c r="J130" s="24"/>
      <c r="K130" s="24"/>
      <c r="L130" s="24"/>
      <c r="M130" s="25"/>
      <c r="N130" s="25"/>
    </row>
    <row r="131" spans="1:14" s="16" customFormat="1" ht="18" customHeight="1">
      <c r="A131" s="21"/>
      <c r="B131" s="22" t="s">
        <v>1</v>
      </c>
      <c r="C131" s="26">
        <f>SUM(C121:C130)</f>
        <v>23416.9</v>
      </c>
      <c r="D131" s="26">
        <f>SUM(D121:D130)</f>
        <v>7398.099999999999</v>
      </c>
      <c r="E131" s="27">
        <f t="shared" si="27"/>
        <v>31.592994802898755</v>
      </c>
      <c r="F131" s="26">
        <f>SUM(F121:F130)</f>
        <v>18387.2</v>
      </c>
      <c r="G131" s="26">
        <f>SUM(G121:G130)</f>
        <v>7398.099999999999</v>
      </c>
      <c r="H131" s="26">
        <f>G131/F131*100</f>
        <v>40.23505482074486</v>
      </c>
      <c r="I131" s="26">
        <f>SUM(I121:I129)</f>
        <v>5029.7</v>
      </c>
      <c r="J131" s="26">
        <f>SUM(J121:J129)</f>
        <v>0</v>
      </c>
      <c r="K131" s="26">
        <f>J131/I131*100</f>
        <v>0</v>
      </c>
      <c r="L131" s="26">
        <f>SUM(L121:L129)</f>
        <v>0</v>
      </c>
      <c r="M131" s="26">
        <f>SUM(M121:M129)</f>
        <v>0</v>
      </c>
      <c r="N131" s="28"/>
    </row>
    <row r="132" spans="1:14" ht="22.5" customHeight="1">
      <c r="A132" s="62" t="s">
        <v>24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1:14" ht="23.25" customHeight="1">
      <c r="A133" s="17">
        <v>109</v>
      </c>
      <c r="B133" s="18" t="s">
        <v>2</v>
      </c>
      <c r="C133" s="8">
        <f aca="true" t="shared" si="29" ref="C133:D143">F133+I133+L133</f>
        <v>210</v>
      </c>
      <c r="D133" s="8">
        <f t="shared" si="29"/>
        <v>80</v>
      </c>
      <c r="E133" s="23">
        <f>D133/C133*100</f>
        <v>38.095238095238095</v>
      </c>
      <c r="F133" s="31">
        <v>210</v>
      </c>
      <c r="G133" s="31">
        <v>80</v>
      </c>
      <c r="H133" s="24">
        <f>G133/F133*100</f>
        <v>38.095238095238095</v>
      </c>
      <c r="I133" s="24"/>
      <c r="J133" s="24"/>
      <c r="K133" s="24"/>
      <c r="L133" s="24"/>
      <c r="M133" s="25"/>
      <c r="N133" s="25"/>
    </row>
    <row r="134" spans="1:14" ht="30" customHeight="1">
      <c r="A134" s="17">
        <v>110</v>
      </c>
      <c r="B134" s="18" t="s">
        <v>3</v>
      </c>
      <c r="C134" s="8">
        <f t="shared" si="29"/>
        <v>15384</v>
      </c>
      <c r="D134" s="8">
        <f t="shared" si="29"/>
        <v>4931.9</v>
      </c>
      <c r="E134" s="23">
        <f aca="true" t="shared" si="30" ref="E134:E144">D134/C134*100</f>
        <v>32.05863234529381</v>
      </c>
      <c r="F134" s="31">
        <v>11853.3</v>
      </c>
      <c r="G134" s="32">
        <v>4931.9</v>
      </c>
      <c r="H134" s="24">
        <f aca="true" t="shared" si="31" ref="H134:H143">G134/F134*100</f>
        <v>41.60782229421343</v>
      </c>
      <c r="I134" s="24">
        <v>3530.7</v>
      </c>
      <c r="J134" s="24">
        <v>0</v>
      </c>
      <c r="K134" s="31">
        <f>J134/I134*100</f>
        <v>0</v>
      </c>
      <c r="L134" s="25"/>
      <c r="M134" s="25"/>
      <c r="N134" s="25"/>
    </row>
    <row r="135" spans="1:14" ht="36.75" customHeight="1">
      <c r="A135" s="17">
        <v>111</v>
      </c>
      <c r="B135" s="18" t="s">
        <v>0</v>
      </c>
      <c r="C135" s="8">
        <f t="shared" si="29"/>
        <v>11946.3</v>
      </c>
      <c r="D135" s="8">
        <f t="shared" si="29"/>
        <v>2537.1</v>
      </c>
      <c r="E135" s="23">
        <f t="shared" si="30"/>
        <v>21.23753798247156</v>
      </c>
      <c r="F135" s="31">
        <v>4967.8</v>
      </c>
      <c r="G135" s="32">
        <v>2537.1</v>
      </c>
      <c r="H135" s="24">
        <f t="shared" si="31"/>
        <v>51.07089657393614</v>
      </c>
      <c r="I135" s="24">
        <v>6978.5</v>
      </c>
      <c r="J135" s="31">
        <v>0</v>
      </c>
      <c r="K135" s="31">
        <f>J135/I135*100</f>
        <v>0</v>
      </c>
      <c r="L135" s="25"/>
      <c r="M135" s="25"/>
      <c r="N135" s="25"/>
    </row>
    <row r="136" spans="1:14" ht="21.75" customHeight="1">
      <c r="A136" s="17">
        <v>112</v>
      </c>
      <c r="B136" s="18" t="s">
        <v>4</v>
      </c>
      <c r="C136" s="8">
        <f t="shared" si="29"/>
        <v>50</v>
      </c>
      <c r="D136" s="8">
        <f t="shared" si="29"/>
        <v>0</v>
      </c>
      <c r="E136" s="23">
        <f t="shared" si="30"/>
        <v>0</v>
      </c>
      <c r="F136" s="31">
        <v>50</v>
      </c>
      <c r="G136" s="31"/>
      <c r="H136" s="24">
        <f t="shared" si="31"/>
        <v>0</v>
      </c>
      <c r="I136" s="24"/>
      <c r="J136" s="31"/>
      <c r="K136" s="31"/>
      <c r="L136" s="24"/>
      <c r="M136" s="25"/>
      <c r="N136" s="25"/>
    </row>
    <row r="137" spans="1:14" ht="24" customHeight="1">
      <c r="A137" s="17">
        <v>113</v>
      </c>
      <c r="B137" s="18" t="s">
        <v>5</v>
      </c>
      <c r="C137" s="8">
        <f t="shared" si="29"/>
        <v>25068.9</v>
      </c>
      <c r="D137" s="8">
        <f t="shared" si="29"/>
        <v>9106</v>
      </c>
      <c r="E137" s="23">
        <f t="shared" si="30"/>
        <v>36.32389135542445</v>
      </c>
      <c r="F137" s="24">
        <v>18559.2</v>
      </c>
      <c r="G137" s="24">
        <v>7015</v>
      </c>
      <c r="H137" s="24">
        <f t="shared" si="31"/>
        <v>37.79796542954438</v>
      </c>
      <c r="I137" s="24">
        <v>6509.7</v>
      </c>
      <c r="J137" s="31">
        <v>2091</v>
      </c>
      <c r="K137" s="31">
        <f>J137/I137*100</f>
        <v>32.12129591225402</v>
      </c>
      <c r="L137" s="24"/>
      <c r="M137" s="25"/>
      <c r="N137" s="24"/>
    </row>
    <row r="138" spans="1:14" ht="30" customHeight="1">
      <c r="A138" s="17">
        <v>114</v>
      </c>
      <c r="B138" s="18" t="s">
        <v>6</v>
      </c>
      <c r="C138" s="8">
        <f t="shared" si="29"/>
        <v>170</v>
      </c>
      <c r="D138" s="8">
        <f t="shared" si="29"/>
        <v>168.1</v>
      </c>
      <c r="E138" s="23">
        <f t="shared" si="30"/>
        <v>98.88235294117646</v>
      </c>
      <c r="F138" s="31">
        <v>170</v>
      </c>
      <c r="G138" s="31">
        <v>168.1</v>
      </c>
      <c r="H138" s="24">
        <f t="shared" si="31"/>
        <v>98.88235294117646</v>
      </c>
      <c r="I138" s="24"/>
      <c r="J138" s="31"/>
      <c r="K138" s="31"/>
      <c r="L138" s="24"/>
      <c r="M138" s="25"/>
      <c r="N138" s="24"/>
    </row>
    <row r="139" spans="1:14" ht="30" customHeight="1">
      <c r="A139" s="17">
        <v>115</v>
      </c>
      <c r="B139" s="18" t="s">
        <v>11</v>
      </c>
      <c r="C139" s="8">
        <f t="shared" si="29"/>
        <v>10</v>
      </c>
      <c r="D139" s="8">
        <f t="shared" si="29"/>
        <v>0</v>
      </c>
      <c r="E139" s="23">
        <f t="shared" si="30"/>
        <v>0</v>
      </c>
      <c r="F139" s="31">
        <v>10</v>
      </c>
      <c r="G139" s="31">
        <v>0</v>
      </c>
      <c r="H139" s="24">
        <f t="shared" si="31"/>
        <v>0</v>
      </c>
      <c r="I139" s="24"/>
      <c r="J139" s="31"/>
      <c r="K139" s="31"/>
      <c r="L139" s="24"/>
      <c r="M139" s="25"/>
      <c r="N139" s="24"/>
    </row>
    <row r="140" spans="1:14" s="20" customFormat="1" ht="17.25" customHeight="1">
      <c r="A140" s="17">
        <v>116</v>
      </c>
      <c r="B140" s="18" t="s">
        <v>10</v>
      </c>
      <c r="C140" s="8">
        <f t="shared" si="29"/>
        <v>15</v>
      </c>
      <c r="D140" s="8">
        <f t="shared" si="29"/>
        <v>0</v>
      </c>
      <c r="E140" s="23">
        <f t="shared" si="30"/>
        <v>0</v>
      </c>
      <c r="F140" s="31">
        <v>15</v>
      </c>
      <c r="G140" s="31">
        <v>0</v>
      </c>
      <c r="H140" s="24">
        <f t="shared" si="31"/>
        <v>0</v>
      </c>
      <c r="I140" s="24"/>
      <c r="J140" s="24"/>
      <c r="K140" s="31"/>
      <c r="L140" s="24"/>
      <c r="M140" s="25"/>
      <c r="N140" s="24"/>
    </row>
    <row r="141" spans="1:14" s="20" customFormat="1" ht="22.5" customHeight="1">
      <c r="A141" s="17">
        <v>117</v>
      </c>
      <c r="B141" s="18" t="s">
        <v>15</v>
      </c>
      <c r="C141" s="8">
        <f t="shared" si="29"/>
        <v>72</v>
      </c>
      <c r="D141" s="8">
        <f t="shared" si="29"/>
        <v>72</v>
      </c>
      <c r="E141" s="23">
        <f t="shared" si="30"/>
        <v>100</v>
      </c>
      <c r="F141" s="31">
        <v>72</v>
      </c>
      <c r="G141" s="31">
        <v>72</v>
      </c>
      <c r="H141" s="24">
        <f t="shared" si="31"/>
        <v>100</v>
      </c>
      <c r="I141" s="24"/>
      <c r="J141" s="24"/>
      <c r="K141" s="31"/>
      <c r="L141" s="24"/>
      <c r="M141" s="25"/>
      <c r="N141" s="24"/>
    </row>
    <row r="142" spans="1:14" ht="30">
      <c r="A142" s="17">
        <v>118</v>
      </c>
      <c r="B142" s="18" t="s">
        <v>8</v>
      </c>
      <c r="C142" s="8">
        <f t="shared" si="29"/>
        <v>100</v>
      </c>
      <c r="D142" s="8">
        <f t="shared" si="29"/>
        <v>50.3</v>
      </c>
      <c r="E142" s="23">
        <f t="shared" si="30"/>
        <v>50.3</v>
      </c>
      <c r="F142" s="31">
        <v>100</v>
      </c>
      <c r="G142" s="31">
        <v>50.3</v>
      </c>
      <c r="H142" s="24">
        <f t="shared" si="31"/>
        <v>50.3</v>
      </c>
      <c r="I142" s="24"/>
      <c r="J142" s="24"/>
      <c r="K142" s="31"/>
      <c r="L142" s="24"/>
      <c r="M142" s="25"/>
      <c r="N142" s="24"/>
    </row>
    <row r="143" spans="1:14" s="20" customFormat="1" ht="15">
      <c r="A143" s="17">
        <v>119</v>
      </c>
      <c r="B143" s="18" t="s">
        <v>16</v>
      </c>
      <c r="C143" s="8">
        <f t="shared" si="29"/>
        <v>600</v>
      </c>
      <c r="D143" s="8">
        <f t="shared" si="29"/>
        <v>310</v>
      </c>
      <c r="E143" s="23">
        <f t="shared" si="30"/>
        <v>51.66666666666667</v>
      </c>
      <c r="F143" s="31">
        <v>600</v>
      </c>
      <c r="G143" s="31">
        <v>310</v>
      </c>
      <c r="H143" s="24">
        <f t="shared" si="31"/>
        <v>51.66666666666667</v>
      </c>
      <c r="I143" s="24"/>
      <c r="J143" s="24"/>
      <c r="K143" s="31"/>
      <c r="L143" s="24"/>
      <c r="M143" s="25"/>
      <c r="N143" s="24"/>
    </row>
    <row r="144" spans="1:14" s="16" customFormat="1" ht="21.75" customHeight="1">
      <c r="A144" s="21"/>
      <c r="B144" s="22" t="s">
        <v>1</v>
      </c>
      <c r="C144" s="26">
        <f>SUM(C133:C143)</f>
        <v>53626.2</v>
      </c>
      <c r="D144" s="26">
        <f>SUM(D133:D143)</f>
        <v>17255.399999999998</v>
      </c>
      <c r="E144" s="27">
        <f t="shared" si="30"/>
        <v>32.177182049073025</v>
      </c>
      <c r="F144" s="26">
        <f>SUM(F133:F143)</f>
        <v>36607.3</v>
      </c>
      <c r="G144" s="26">
        <f>SUM(G133:G143)</f>
        <v>15164.4</v>
      </c>
      <c r="H144" s="26">
        <f>G144/F144*100</f>
        <v>41.424524616674816</v>
      </c>
      <c r="I144" s="26">
        <f>SUM(I133:I143)</f>
        <v>17018.9</v>
      </c>
      <c r="J144" s="26">
        <f>SUM(J133:J143)</f>
        <v>2091</v>
      </c>
      <c r="K144" s="26">
        <v>0</v>
      </c>
      <c r="L144" s="26">
        <f>SUM(L133:L143)</f>
        <v>0</v>
      </c>
      <c r="M144" s="26">
        <f>SUM(M133:M143)</f>
        <v>0</v>
      </c>
      <c r="N144" s="26"/>
    </row>
    <row r="145" spans="2:12" ht="12.75" customHeight="1">
      <c r="B145" s="35"/>
      <c r="C145" s="36"/>
      <c r="D145" s="36"/>
      <c r="E145" s="36"/>
      <c r="F145" s="35"/>
      <c r="G145" s="35"/>
      <c r="H145" s="35"/>
      <c r="I145" s="35"/>
      <c r="J145" s="35"/>
      <c r="K145" s="35"/>
      <c r="L145" s="35"/>
    </row>
    <row r="147" spans="3:14" ht="15">
      <c r="C147" s="38">
        <f>C24+C37+C52+C64+C78+C91+C106+C119+C131+C144</f>
        <v>2524467.3</v>
      </c>
      <c r="D147" s="38">
        <f>D24+D37+D52+D64+D78+D91+D106+D119+D131+D144</f>
        <v>1049956.7999999998</v>
      </c>
      <c r="E147" s="38">
        <f>SUM(D147/C147*100)</f>
        <v>41.591222037219495</v>
      </c>
      <c r="F147" s="38">
        <f>F24+F37+F52+F64+F78+F91+F106+F119+F131+F144</f>
        <v>1060233.5</v>
      </c>
      <c r="G147" s="38">
        <f>G24+G37+G52+G64+G78+G91+G106+G119+G131+G144</f>
        <v>450239.50000000006</v>
      </c>
      <c r="H147" s="38">
        <f>SUM(G147/F147*100)</f>
        <v>42.466069974208516</v>
      </c>
      <c r="I147" s="38">
        <f>I24+I37+I52+I64+I78+I91+I106+I119+I131+I144</f>
        <v>1327163.9999999998</v>
      </c>
      <c r="J147" s="38">
        <f>J24+J37+J52+J64+J78+J91+J106+J119+J131+J144</f>
        <v>544764.3999999999</v>
      </c>
      <c r="K147" s="38">
        <f>SUM(J147/I147*100)</f>
        <v>41.04725565190135</v>
      </c>
      <c r="L147" s="38">
        <f>L24+L37+L52+L64+L78+L91+L106+L119+L131+L144</f>
        <v>137069.8</v>
      </c>
      <c r="M147" s="38">
        <f>M24+M37+M52+M64+M78+M91+M106+M119+M131+M144</f>
        <v>53985.4</v>
      </c>
      <c r="N147" s="38">
        <f>SUM(M147/L147*100)</f>
        <v>39.385335062865785</v>
      </c>
    </row>
    <row r="148" spans="3:14" ht="15">
      <c r="C148" s="38">
        <f>C37+C52+C64+C78+C91+C106+C119+C131+C144</f>
        <v>471452.9000000001</v>
      </c>
      <c r="D148" s="38">
        <f>D37+D52+D64+D78+D91+D106+D119+D131+D144</f>
        <v>165740.90000000002</v>
      </c>
      <c r="E148" s="38">
        <f>SUM(D148/C148*100)</f>
        <v>35.15534637712484</v>
      </c>
      <c r="F148" s="38">
        <f>F37+F52+F64+F78+F91+F106+F119+F131+F144</f>
        <v>378006.39999999997</v>
      </c>
      <c r="G148" s="38">
        <f>G37+G52+G64+G78+G91+G106+G119+G131+G144</f>
        <v>156586</v>
      </c>
      <c r="H148" s="38">
        <f>SUM(G148/F148*100)</f>
        <v>41.424166363320836</v>
      </c>
      <c r="I148" s="38">
        <f>I37+I52+I64+I78+I91+I106+I119+I131+I144</f>
        <v>39818.600000000006</v>
      </c>
      <c r="J148" s="38">
        <f>J37+J52+J64+J78+J91+J106+J119+J131+J144</f>
        <v>4802.4</v>
      </c>
      <c r="K148" s="38">
        <f>SUM(J148/I148*100)</f>
        <v>12.060695252972227</v>
      </c>
      <c r="L148" s="38">
        <f>L37+L52+L64+L78+L91+L106+L119+L131+L144</f>
        <v>53627.90000000001</v>
      </c>
      <c r="M148" s="38">
        <f>M37+M52+M64+M78+M91+M106+M119+M131+M144</f>
        <v>3385</v>
      </c>
      <c r="N148" s="38">
        <f>SUM(M148/L148*100)</f>
        <v>6.312012963401512</v>
      </c>
    </row>
  </sheetData>
  <sheetProtection/>
  <mergeCells count="18">
    <mergeCell ref="B1:M1"/>
    <mergeCell ref="A2:A4"/>
    <mergeCell ref="B2:B4"/>
    <mergeCell ref="C2:N2"/>
    <mergeCell ref="C3:E3"/>
    <mergeCell ref="F3:H3"/>
    <mergeCell ref="I3:K3"/>
    <mergeCell ref="L3:N3"/>
    <mergeCell ref="A92:N92"/>
    <mergeCell ref="A107:N107"/>
    <mergeCell ref="A120:N120"/>
    <mergeCell ref="A132:N132"/>
    <mergeCell ref="A6:N6"/>
    <mergeCell ref="A25:N25"/>
    <mergeCell ref="A38:N38"/>
    <mergeCell ref="A53:N53"/>
    <mergeCell ref="A65:N65"/>
    <mergeCell ref="A79:N79"/>
  </mergeCells>
  <printOptions/>
  <pageMargins left="0.7874015748031497" right="0.7874015748031497" top="0.3937007874015748" bottom="0" header="0.31496062992125984" footer="0.31496062992125984"/>
  <pageSetup fitToHeight="5" horizontalDpi="600" verticalDpi="600" orientation="landscape" paperSize="9" scale="50" r:id="rId1"/>
  <rowBreaks count="4" manualBreakCount="4">
    <brk id="37" max="255" man="1"/>
    <brk id="64" max="255" man="1"/>
    <brk id="91" max="255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zhanova</dc:creator>
  <cp:keywords/>
  <dc:description/>
  <cp:lastModifiedBy>Шмойлова Наталья Николаевна</cp:lastModifiedBy>
  <cp:lastPrinted>2021-04-05T13:17:48Z</cp:lastPrinted>
  <dcterms:created xsi:type="dcterms:W3CDTF">2015-05-26T06:30:36Z</dcterms:created>
  <dcterms:modified xsi:type="dcterms:W3CDTF">2021-07-05T06:26:47Z</dcterms:modified>
  <cp:category/>
  <cp:version/>
  <cp:contentType/>
  <cp:contentStatus/>
</cp:coreProperties>
</file>