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на01.10.20" sheetId="1" r:id="rId1"/>
  </sheets>
  <definedNames>
    <definedName name="_xlnm.Print_Titles" localSheetId="0">'на01.10.20'!$2:$5</definedName>
    <definedName name="_xlnm.Print_Area" localSheetId="0">'на01.10.20'!$A$1:$N$147</definedName>
  </definedNames>
  <calcPr fullCalcOnLoad="1"/>
</workbook>
</file>

<file path=xl/sharedStrings.xml><?xml version="1.0" encoding="utf-8"?>
<sst xmlns="http://schemas.openxmlformats.org/spreadsheetml/2006/main" count="178" uniqueCount="71">
  <si>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</si>
  <si>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</si>
  <si>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</si>
  <si>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</si>
  <si>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</si>
  <si>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</si>
  <si>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</si>
  <si>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</si>
  <si>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</si>
  <si>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</si>
  <si>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</si>
  <si>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</si>
  <si>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</si>
  <si>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</si>
  <si>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</si>
  <si>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</si>
  <si>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</si>
  <si>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</si>
  <si>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</si>
  <si>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</si>
  <si>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</si>
  <si>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</si>
  <si>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</si>
  <si>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</si>
  <si>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</si>
  <si>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</si>
  <si>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</si>
  <si>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</si>
  <si>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</si>
  <si>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</si>
  <si>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</si>
  <si>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</si>
  <si>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</si>
  <si>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</si>
  <si>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</si>
  <si>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</si>
  <si>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</si>
  <si>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</si>
  <si>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</si>
  <si>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</si>
  <si>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</si>
  <si>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</si>
  <si>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</si>
  <si>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</si>
  <si>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</si>
  <si>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</si>
  <si>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</si>
  <si>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</si>
  <si>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</si>
  <si>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</si>
  <si>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</si>
  <si>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</si>
  <si>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</si>
  <si>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</si>
  <si>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</si>
  <si>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"Доступная среда"</t>
  </si>
  <si>
    <t>Муниципальная программа муниципального образования «Обеспечение безопасности населения»</t>
  </si>
  <si>
    <t>57</t>
  </si>
  <si>
    <t>59</t>
  </si>
  <si>
    <t>60</t>
  </si>
  <si>
    <t>61</t>
  </si>
  <si>
    <t>62</t>
  </si>
  <si>
    <t>Муниципальная программа  «Развитие сельского хозяйства и регулирование рынков сельскохозяйственной продукции, сырья и продовольствия на территории муниципального образования Новокубанский район»</t>
  </si>
  <si>
    <t>2020 ГОД</t>
  </si>
  <si>
    <t>Муниципальная программа «Укрепление материально-технической базы архивного отдела админинстрации муниципального образования Новокубанский район на 2020-2022 годы»</t>
  </si>
  <si>
    <t>Муниципальная программа "Материально-техническое и программное обеспечение"</t>
  </si>
  <si>
    <t>Муниципальная программа  "Материально-техническое и программное обеспечение"</t>
  </si>
  <si>
    <t>52</t>
  </si>
  <si>
    <t>53</t>
  </si>
  <si>
    <t>58</t>
  </si>
  <si>
    <t>Анализ муниципальных программ муниципального образования Новокубанский район на 01.10.2020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</si>
</sst>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187" fontId="2" fillId="13" borderId="10" xfId="56" applyNumberFormat="1" applyFont="1" applyFill="1" applyBorder="1" applyAlignment="1" applyProtection="1">
      <alignment/>
      <protection hidden="1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view="pageBreakPreview" zoomScale="80" zoomScaleNormal="80" zoomScaleSheetLayoutView="80" zoomScalePageLayoutView="0" workbookViewId="0" topLeftCell="A118">
      <selection activeCell="B146" sqref="B146:B147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7" width="13.75390625" style="3" bestFit="1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2.0039062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1" t="s">
        <v>70</v>
      </c>
      <c r="C1" s="61"/>
      <c r="D1" s="61"/>
      <c r="E1" s="61"/>
      <c r="F1" s="61"/>
      <c r="G1" s="61"/>
      <c r="H1" s="62"/>
      <c r="I1" s="62"/>
      <c r="J1" s="62"/>
      <c r="K1" s="62"/>
      <c r="L1" s="62"/>
      <c r="M1" s="62"/>
      <c r="N1" s="2"/>
    </row>
    <row r="2" spans="1:14" s="4" customFormat="1" ht="15.75" customHeight="1">
      <c r="A2" s="63" t="s">
        <v>13</v>
      </c>
      <c r="B2" s="64" t="s">
        <v>12</v>
      </c>
      <c r="C2" s="64" t="s">
        <v>63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4" customFormat="1" ht="15.75" customHeight="1">
      <c r="A3" s="63"/>
      <c r="B3" s="64"/>
      <c r="C3" s="65" t="s">
        <v>29</v>
      </c>
      <c r="D3" s="65"/>
      <c r="E3" s="65"/>
      <c r="F3" s="64" t="s">
        <v>35</v>
      </c>
      <c r="G3" s="64"/>
      <c r="H3" s="64"/>
      <c r="I3" s="64" t="s">
        <v>30</v>
      </c>
      <c r="J3" s="64"/>
      <c r="K3" s="64"/>
      <c r="L3" s="64" t="s">
        <v>31</v>
      </c>
      <c r="M3" s="64"/>
      <c r="N3" s="64"/>
    </row>
    <row r="4" spans="1:14" s="4" customFormat="1" ht="15">
      <c r="A4" s="63"/>
      <c r="B4" s="64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6" t="s">
        <v>38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5" ht="30">
      <c r="A7" s="6">
        <v>1</v>
      </c>
      <c r="B7" s="7" t="s">
        <v>32</v>
      </c>
      <c r="C7" s="8">
        <f>F7+I7+L7</f>
        <v>1173474.2</v>
      </c>
      <c r="D7" s="8">
        <f>G7+J7+M7</f>
        <v>865856.2000000001</v>
      </c>
      <c r="E7" s="8">
        <f>D7/C7*100</f>
        <v>73.78570402314767</v>
      </c>
      <c r="F7" s="12">
        <v>345729.6</v>
      </c>
      <c r="G7" s="12">
        <v>214500.3</v>
      </c>
      <c r="H7" s="12">
        <f>G7/F7*100</f>
        <v>62.04279298041012</v>
      </c>
      <c r="I7" s="12">
        <v>799505.8</v>
      </c>
      <c r="J7" s="9">
        <v>643608</v>
      </c>
      <c r="K7" s="9">
        <f>J7/I7*100</f>
        <v>80.50072932554085</v>
      </c>
      <c r="L7" s="9">
        <v>28238.8</v>
      </c>
      <c r="M7" s="9">
        <v>7747.9</v>
      </c>
      <c r="N7" s="9">
        <f>M7/L7*100</f>
        <v>27.43707239684406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10114.3</v>
      </c>
      <c r="D8" s="8">
        <f aca="true" t="shared" si="1" ref="D8:D23">G8+J8+M8</f>
        <v>9132.4</v>
      </c>
      <c r="E8" s="8">
        <f aca="true" t="shared" si="2" ref="E8:E25">D8/C8*100</f>
        <v>90.29196286445924</v>
      </c>
      <c r="F8" s="48">
        <v>7539.4</v>
      </c>
      <c r="G8" s="48">
        <v>6557.6</v>
      </c>
      <c r="H8" s="12">
        <f aca="true" t="shared" si="3" ref="H8:H24">G8/F8*100</f>
        <v>86.97774358702284</v>
      </c>
      <c r="I8" s="12">
        <v>1901.4</v>
      </c>
      <c r="J8" s="9">
        <v>1901.3</v>
      </c>
      <c r="K8" s="9">
        <f>J8/I8*100</f>
        <v>99.99474071736614</v>
      </c>
      <c r="L8" s="9">
        <v>673.5</v>
      </c>
      <c r="M8" s="9">
        <v>673.5</v>
      </c>
      <c r="N8" s="9">
        <f>M8/L8*100</f>
        <v>100</v>
      </c>
      <c r="O8" s="49"/>
    </row>
    <row r="9" spans="1:15" ht="30">
      <c r="A9" s="6">
        <v>3</v>
      </c>
      <c r="B9" s="10" t="s">
        <v>26</v>
      </c>
      <c r="C9" s="8">
        <f>F9+I9+L9</f>
        <v>142847.30000000002</v>
      </c>
      <c r="D9" s="8">
        <f t="shared" si="1"/>
        <v>108395.6</v>
      </c>
      <c r="E9" s="8">
        <f t="shared" si="2"/>
        <v>75.8821482800165</v>
      </c>
      <c r="F9" s="48">
        <v>1468.5</v>
      </c>
      <c r="G9" s="48">
        <v>219</v>
      </c>
      <c r="H9" s="12">
        <f t="shared" si="3"/>
        <v>14.913176710929521</v>
      </c>
      <c r="I9" s="12">
        <v>135199.7</v>
      </c>
      <c r="J9" s="9">
        <v>102785.5</v>
      </c>
      <c r="K9" s="9">
        <f>J9/I9*100</f>
        <v>76.02494680091745</v>
      </c>
      <c r="L9" s="9">
        <v>6179.1</v>
      </c>
      <c r="M9" s="9">
        <v>5391.1</v>
      </c>
      <c r="N9" s="9">
        <f>M9/L9*100</f>
        <v>87.24733375410658</v>
      </c>
      <c r="O9" s="49"/>
    </row>
    <row r="10" spans="1:15" ht="30">
      <c r="A10" s="6">
        <v>4</v>
      </c>
      <c r="B10" s="10" t="s">
        <v>3</v>
      </c>
      <c r="C10" s="8">
        <f>F10+I10+L10</f>
        <v>196478.69999999998</v>
      </c>
      <c r="D10" s="8">
        <f t="shared" si="1"/>
        <v>3965.3999999999996</v>
      </c>
      <c r="E10" s="8">
        <f>D10/C10*100</f>
        <v>2.0182340375826997</v>
      </c>
      <c r="F10" s="48">
        <v>27124.4</v>
      </c>
      <c r="G10" s="48">
        <v>2179.1</v>
      </c>
      <c r="H10" s="12">
        <f t="shared" si="3"/>
        <v>8.033726091637048</v>
      </c>
      <c r="I10" s="12">
        <v>169354.3</v>
      </c>
      <c r="J10" s="9">
        <v>1786.3</v>
      </c>
      <c r="K10" s="9">
        <f>J10/I10*100</f>
        <v>1.054770974223861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0"/>
        <v>8700</v>
      </c>
      <c r="D11" s="8">
        <f t="shared" si="1"/>
        <v>240</v>
      </c>
      <c r="E11" s="8">
        <f t="shared" si="2"/>
        <v>2.7586206896551726</v>
      </c>
      <c r="F11" s="48">
        <v>8700</v>
      </c>
      <c r="G11" s="48">
        <v>240</v>
      </c>
      <c r="H11" s="12">
        <f t="shared" si="3"/>
        <v>2.7586206896551726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43061.7</v>
      </c>
      <c r="D12" s="8">
        <f t="shared" si="1"/>
        <v>24586.5</v>
      </c>
      <c r="E12" s="8">
        <f t="shared" si="2"/>
        <v>57.09598088324428</v>
      </c>
      <c r="F12" s="48">
        <v>40772.2</v>
      </c>
      <c r="G12" s="48">
        <v>22297</v>
      </c>
      <c r="H12" s="12">
        <f t="shared" si="3"/>
        <v>54.686771869067655</v>
      </c>
      <c r="I12" s="12">
        <v>2289.5</v>
      </c>
      <c r="J12" s="12">
        <v>2289.5</v>
      </c>
      <c r="K12" s="9">
        <f>J12/I12*100</f>
        <v>100</v>
      </c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46005</v>
      </c>
      <c r="D13" s="8">
        <f t="shared" si="1"/>
        <v>30986</v>
      </c>
      <c r="E13" s="8">
        <f t="shared" si="2"/>
        <v>67.35354852733398</v>
      </c>
      <c r="F13" s="48">
        <v>45920.7</v>
      </c>
      <c r="G13" s="48">
        <v>30915.3</v>
      </c>
      <c r="H13" s="12">
        <f t="shared" si="3"/>
        <v>67.32323331308103</v>
      </c>
      <c r="I13" s="12">
        <v>84.3</v>
      </c>
      <c r="J13" s="9">
        <v>70.7</v>
      </c>
      <c r="K13" s="9">
        <f>J13/I13*100</f>
        <v>83.86714116251484</v>
      </c>
      <c r="L13" s="9"/>
      <c r="M13" s="9"/>
      <c r="N13" s="9"/>
      <c r="O13" s="49"/>
    </row>
    <row r="14" spans="1:15" ht="30">
      <c r="A14" s="6">
        <v>8</v>
      </c>
      <c r="B14" s="10" t="s">
        <v>6</v>
      </c>
      <c r="C14" s="8">
        <f>F14+I14+L14</f>
        <v>85895.59999999999</v>
      </c>
      <c r="D14" s="8">
        <f t="shared" si="1"/>
        <v>42391.5</v>
      </c>
      <c r="E14" s="8">
        <f t="shared" si="2"/>
        <v>49.35235332193966</v>
      </c>
      <c r="F14" s="48">
        <v>52711</v>
      </c>
      <c r="G14" s="48">
        <v>29402.2</v>
      </c>
      <c r="H14" s="12">
        <f t="shared" si="3"/>
        <v>55.78000796797633</v>
      </c>
      <c r="I14" s="12">
        <v>30188.9</v>
      </c>
      <c r="J14" s="12">
        <v>12989.3</v>
      </c>
      <c r="K14" s="9">
        <f>J14/I14*100</f>
        <v>43.02674161695192</v>
      </c>
      <c r="L14" s="9">
        <v>2995.7</v>
      </c>
      <c r="M14" s="9"/>
      <c r="N14" s="9">
        <v>0</v>
      </c>
      <c r="O14" s="49"/>
    </row>
    <row r="15" spans="1:15" ht="30">
      <c r="A15" s="6">
        <v>9</v>
      </c>
      <c r="B15" s="10" t="s">
        <v>11</v>
      </c>
      <c r="C15" s="8">
        <f t="shared" si="0"/>
        <v>3890.1</v>
      </c>
      <c r="D15" s="8">
        <f t="shared" si="1"/>
        <v>2119.6</v>
      </c>
      <c r="E15" s="8">
        <f t="shared" si="2"/>
        <v>54.4870311817177</v>
      </c>
      <c r="F15" s="48">
        <v>3890.1</v>
      </c>
      <c r="G15" s="12">
        <v>2119.6</v>
      </c>
      <c r="H15" s="12">
        <f t="shared" si="3"/>
        <v>54.4870311817177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200</v>
      </c>
      <c r="D16" s="8">
        <f t="shared" si="1"/>
        <v>178.6</v>
      </c>
      <c r="E16" s="8">
        <f t="shared" si="2"/>
        <v>89.3</v>
      </c>
      <c r="F16" s="48">
        <v>200</v>
      </c>
      <c r="G16" s="12">
        <v>178.6</v>
      </c>
      <c r="H16" s="12">
        <f t="shared" si="3"/>
        <v>89.3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9209.4</v>
      </c>
      <c r="D17" s="8">
        <f t="shared" si="1"/>
        <v>6575.5</v>
      </c>
      <c r="E17" s="8">
        <f t="shared" si="2"/>
        <v>71.39987404173996</v>
      </c>
      <c r="F17" s="48">
        <v>9209.4</v>
      </c>
      <c r="G17" s="12">
        <v>6575.5</v>
      </c>
      <c r="H17" s="12">
        <f t="shared" si="3"/>
        <v>71.39987404173996</v>
      </c>
      <c r="I17" s="12"/>
      <c r="J17" s="9"/>
      <c r="K17" s="9"/>
      <c r="L17" s="9"/>
      <c r="M17" s="9"/>
      <c r="N17" s="9"/>
      <c r="O17" s="49"/>
    </row>
    <row r="18" spans="1:15" ht="18" customHeight="1">
      <c r="A18" s="6">
        <v>12</v>
      </c>
      <c r="B18" s="10" t="s">
        <v>8</v>
      </c>
      <c r="C18" s="8">
        <f t="shared" si="0"/>
        <v>3200</v>
      </c>
      <c r="D18" s="8">
        <f t="shared" si="1"/>
        <v>1903</v>
      </c>
      <c r="E18" s="8">
        <f t="shared" si="2"/>
        <v>59.46875</v>
      </c>
      <c r="F18" s="48">
        <v>3200</v>
      </c>
      <c r="G18" s="48">
        <v>1903</v>
      </c>
      <c r="H18" s="12">
        <f t="shared" si="3"/>
        <v>59.46875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52</v>
      </c>
      <c r="C19" s="8">
        <f t="shared" si="0"/>
        <v>5544</v>
      </c>
      <c r="D19" s="8">
        <f t="shared" si="1"/>
        <v>2912.5</v>
      </c>
      <c r="E19" s="8"/>
      <c r="F19" s="48">
        <v>5544</v>
      </c>
      <c r="G19" s="48">
        <v>2912.5</v>
      </c>
      <c r="H19" s="12">
        <f t="shared" si="3"/>
        <v>52.534271284271284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40</v>
      </c>
      <c r="D20" s="8">
        <f t="shared" si="1"/>
        <v>0</v>
      </c>
      <c r="E20" s="8">
        <f>D20/C20*100</f>
        <v>0</v>
      </c>
      <c r="F20" s="48">
        <v>40</v>
      </c>
      <c r="G20" s="48"/>
      <c r="H20" s="12">
        <f t="shared" si="3"/>
        <v>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53</v>
      </c>
      <c r="C21" s="8">
        <f>F21+I21+L21</f>
        <v>13672.4</v>
      </c>
      <c r="D21" s="8">
        <f>G21+J21+M21</f>
        <v>8482.2</v>
      </c>
      <c r="E21" s="8">
        <f t="shared" si="2"/>
        <v>62.03885199379773</v>
      </c>
      <c r="F21" s="48">
        <v>13031.8</v>
      </c>
      <c r="G21" s="48">
        <v>8098.6</v>
      </c>
      <c r="H21" s="12">
        <f t="shared" si="3"/>
        <v>62.14490707346645</v>
      </c>
      <c r="I21" s="12">
        <v>640.6</v>
      </c>
      <c r="J21" s="9">
        <v>383.6</v>
      </c>
      <c r="K21" s="9">
        <f>J21/I21*100</f>
        <v>59.881361223852636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16531.3</v>
      </c>
      <c r="D22" s="8">
        <f t="shared" si="1"/>
        <v>12681.7</v>
      </c>
      <c r="E22" s="8">
        <f t="shared" si="2"/>
        <v>76.71326513946272</v>
      </c>
      <c r="F22" s="11">
        <v>16531.3</v>
      </c>
      <c r="G22" s="48">
        <v>12681.7</v>
      </c>
      <c r="H22" s="12">
        <f t="shared" si="3"/>
        <v>76.71326513946272</v>
      </c>
      <c r="I22" s="9"/>
      <c r="J22" s="9"/>
      <c r="K22" s="9"/>
      <c r="L22" s="9"/>
      <c r="M22" s="9"/>
      <c r="N22" s="9"/>
      <c r="O22" s="49"/>
    </row>
    <row r="23" spans="1:15" ht="60">
      <c r="A23" s="6">
        <v>17</v>
      </c>
      <c r="B23" s="10" t="s">
        <v>62</v>
      </c>
      <c r="C23" s="8">
        <f>F23+I23+L23</f>
        <v>20233.7</v>
      </c>
      <c r="D23" s="8">
        <f t="shared" si="1"/>
        <v>19651.3</v>
      </c>
      <c r="E23" s="8">
        <f>D23/C23*100</f>
        <v>97.1216337100975</v>
      </c>
      <c r="F23" s="11"/>
      <c r="G23" s="48"/>
      <c r="H23" s="12"/>
      <c r="I23" s="9">
        <v>20233.7</v>
      </c>
      <c r="J23" s="9">
        <v>19651.3</v>
      </c>
      <c r="K23" s="9">
        <f>J23/I23*100</f>
        <v>97.1216337100975</v>
      </c>
      <c r="L23" s="9"/>
      <c r="M23" s="9"/>
      <c r="N23" s="9"/>
      <c r="O23" s="49"/>
    </row>
    <row r="24" spans="1:15" ht="45">
      <c r="A24" s="6">
        <v>18</v>
      </c>
      <c r="B24" s="10" t="s">
        <v>64</v>
      </c>
      <c r="C24" s="8">
        <f>F24+I24+L24</f>
        <v>1074.2</v>
      </c>
      <c r="D24" s="8">
        <f>G24+J24+M24</f>
        <v>1074.2</v>
      </c>
      <c r="E24" s="8">
        <f>D24/C24*100</f>
        <v>100</v>
      </c>
      <c r="F24" s="11">
        <v>74.2</v>
      </c>
      <c r="G24" s="48">
        <v>74.2</v>
      </c>
      <c r="H24" s="12">
        <f t="shared" si="3"/>
        <v>100</v>
      </c>
      <c r="I24" s="9">
        <v>1000</v>
      </c>
      <c r="J24" s="9">
        <v>1000</v>
      </c>
      <c r="K24" s="9">
        <f>J24/I24*100</f>
        <v>100</v>
      </c>
      <c r="L24" s="9"/>
      <c r="M24" s="9"/>
      <c r="N24" s="9"/>
      <c r="O24" s="49"/>
    </row>
    <row r="25" spans="1:15" s="16" customFormat="1" ht="14.25">
      <c r="A25" s="13"/>
      <c r="B25" s="14" t="s">
        <v>36</v>
      </c>
      <c r="C25" s="15">
        <f>SUM(C7:C24)</f>
        <v>1780171.9</v>
      </c>
      <c r="D25" s="15">
        <f>SUM(D7:D24)</f>
        <v>1141132.2000000002</v>
      </c>
      <c r="E25" s="15">
        <f t="shared" si="2"/>
        <v>64.10236000242449</v>
      </c>
      <c r="F25" s="15">
        <f>SUM(F7:F24)</f>
        <v>581686.6000000001</v>
      </c>
      <c r="G25" s="15">
        <f>SUM(G7:G24)</f>
        <v>340854.19999999995</v>
      </c>
      <c r="H25" s="15">
        <f>G25/F25*100</f>
        <v>58.597567831199804</v>
      </c>
      <c r="I25" s="15">
        <f>SUM(I7:I24)</f>
        <v>1160398.2000000002</v>
      </c>
      <c r="J25" s="15">
        <f>SUM(J7:J24)</f>
        <v>786465.5000000001</v>
      </c>
      <c r="K25" s="15">
        <f>J25/I25*100</f>
        <v>67.77548431219559</v>
      </c>
      <c r="L25" s="15">
        <f>SUM(L7:L22)</f>
        <v>38087.1</v>
      </c>
      <c r="M25" s="15">
        <f>SUM(M7:M22)</f>
        <v>13812.5</v>
      </c>
      <c r="N25" s="15">
        <f>M25/L25*100</f>
        <v>36.26555973019737</v>
      </c>
      <c r="O25" s="50"/>
    </row>
    <row r="26" spans="1:15" ht="18.75" customHeight="1">
      <c r="A26" s="66" t="s">
        <v>14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49"/>
    </row>
    <row r="27" spans="1:14" s="20" customFormat="1" ht="18" customHeight="1">
      <c r="A27" s="17">
        <v>19</v>
      </c>
      <c r="B27" s="18" t="s">
        <v>2</v>
      </c>
      <c r="C27" s="8">
        <f aca="true" t="shared" si="4" ref="C27:D36">F27+I27+L27</f>
        <v>2788.5</v>
      </c>
      <c r="D27" s="8">
        <f t="shared" si="4"/>
        <v>2740.9000000000005</v>
      </c>
      <c r="E27" s="19">
        <f>D27/C27*100</f>
        <v>98.29298906221985</v>
      </c>
      <c r="F27" s="39">
        <v>1313.4</v>
      </c>
      <c r="G27" s="39">
        <v>1265.9</v>
      </c>
      <c r="H27" s="39">
        <f>G27/F27*100</f>
        <v>96.38343231308055</v>
      </c>
      <c r="I27" s="40">
        <v>1089.3</v>
      </c>
      <c r="J27" s="54">
        <v>1089.2</v>
      </c>
      <c r="K27" s="54">
        <f>J27/I27*100</f>
        <v>99.99081979252732</v>
      </c>
      <c r="L27" s="55">
        <v>385.8</v>
      </c>
      <c r="M27" s="57">
        <v>385.8</v>
      </c>
      <c r="N27" s="40">
        <f>M27/L27*100</f>
        <v>100</v>
      </c>
    </row>
    <row r="28" spans="1:14" s="20" customFormat="1" ht="48.75" customHeight="1">
      <c r="A28" s="17">
        <v>20</v>
      </c>
      <c r="B28" s="18" t="s">
        <v>3</v>
      </c>
      <c r="C28" s="8">
        <f t="shared" si="4"/>
        <v>58451.1</v>
      </c>
      <c r="D28" s="8">
        <f t="shared" si="4"/>
        <v>43802.5</v>
      </c>
      <c r="E28" s="19">
        <f aca="true" t="shared" si="5" ref="E28:E38">D28/C28*100</f>
        <v>74.93870945114806</v>
      </c>
      <c r="F28" s="39">
        <v>28473</v>
      </c>
      <c r="G28" s="41">
        <v>13824.4</v>
      </c>
      <c r="H28" s="39">
        <f aca="true" t="shared" si="6" ref="H28:H37">G28/F28*100</f>
        <v>48.552663927229304</v>
      </c>
      <c r="I28" s="40">
        <v>29978.1</v>
      </c>
      <c r="J28" s="54">
        <v>29978.1</v>
      </c>
      <c r="K28" s="54">
        <f>J28/I28*100</f>
        <v>100</v>
      </c>
      <c r="L28" s="55"/>
      <c r="M28" s="57"/>
      <c r="N28" s="40"/>
    </row>
    <row r="29" spans="1:14" s="20" customFormat="1" ht="30" customHeight="1">
      <c r="A29" s="17">
        <v>21</v>
      </c>
      <c r="B29" s="18" t="s">
        <v>0</v>
      </c>
      <c r="C29" s="8">
        <f t="shared" si="4"/>
        <v>93661.6</v>
      </c>
      <c r="D29" s="8">
        <f t="shared" si="4"/>
        <v>51977.9</v>
      </c>
      <c r="E29" s="19">
        <f t="shared" si="5"/>
        <v>55.495421816411415</v>
      </c>
      <c r="F29" s="39">
        <v>76378.3</v>
      </c>
      <c r="G29" s="43">
        <v>47596.4</v>
      </c>
      <c r="H29" s="39">
        <f t="shared" si="6"/>
        <v>62.31665276655804</v>
      </c>
      <c r="I29" s="40">
        <v>17283.3</v>
      </c>
      <c r="J29" s="54">
        <v>4381.5</v>
      </c>
      <c r="K29" s="54">
        <f>J29/I29*100</f>
        <v>25.351061429240946</v>
      </c>
      <c r="L29" s="56"/>
      <c r="M29" s="57">
        <v>0</v>
      </c>
      <c r="N29" s="40"/>
    </row>
    <row r="30" spans="1:14" s="20" customFormat="1" ht="18.75" customHeight="1">
      <c r="A30" s="17">
        <v>22</v>
      </c>
      <c r="B30" s="18" t="s">
        <v>4</v>
      </c>
      <c r="C30" s="8">
        <f t="shared" si="4"/>
        <v>7912.4</v>
      </c>
      <c r="D30" s="8">
        <f t="shared" si="4"/>
        <v>5740.1</v>
      </c>
      <c r="E30" s="19">
        <f t="shared" si="5"/>
        <v>72.54562458925233</v>
      </c>
      <c r="F30" s="39">
        <v>7912.4</v>
      </c>
      <c r="G30" s="41">
        <v>5740.1</v>
      </c>
      <c r="H30" s="39">
        <f t="shared" si="6"/>
        <v>72.54562458925233</v>
      </c>
      <c r="I30" s="40"/>
      <c r="J30" s="54"/>
      <c r="K30" s="54"/>
      <c r="L30" s="55"/>
      <c r="M30" s="57"/>
      <c r="N30" s="40"/>
    </row>
    <row r="31" spans="1:14" s="20" customFormat="1" ht="19.5" customHeight="1">
      <c r="A31" s="17">
        <v>23</v>
      </c>
      <c r="B31" s="18" t="s">
        <v>5</v>
      </c>
      <c r="C31" s="8">
        <f t="shared" si="4"/>
        <v>66521.4</v>
      </c>
      <c r="D31" s="8">
        <f t="shared" si="4"/>
        <v>38801.7</v>
      </c>
      <c r="E31" s="19">
        <f t="shared" si="5"/>
        <v>58.32965030802117</v>
      </c>
      <c r="F31" s="39">
        <v>63648.8</v>
      </c>
      <c r="G31" s="41">
        <v>38429.1</v>
      </c>
      <c r="H31" s="39">
        <f t="shared" si="6"/>
        <v>60.376786365178916</v>
      </c>
      <c r="I31" s="40">
        <v>2589.4</v>
      </c>
      <c r="J31" s="54">
        <v>89.4</v>
      </c>
      <c r="K31" s="54">
        <f>J31/I31*100</f>
        <v>3.452537267320615</v>
      </c>
      <c r="L31" s="55">
        <v>283.2</v>
      </c>
      <c r="M31" s="58">
        <v>283.2</v>
      </c>
      <c r="N31" s="40">
        <f>M31/L31*100</f>
        <v>100</v>
      </c>
    </row>
    <row r="32" spans="1:14" s="20" customFormat="1" ht="32.25" customHeight="1">
      <c r="A32" s="17">
        <v>24</v>
      </c>
      <c r="B32" s="18" t="s">
        <v>6</v>
      </c>
      <c r="C32" s="8">
        <f t="shared" si="4"/>
        <v>100</v>
      </c>
      <c r="D32" s="8">
        <f t="shared" si="4"/>
        <v>100</v>
      </c>
      <c r="E32" s="19">
        <f t="shared" si="5"/>
        <v>100</v>
      </c>
      <c r="F32" s="39">
        <v>100</v>
      </c>
      <c r="G32" s="41">
        <v>100</v>
      </c>
      <c r="H32" s="39">
        <f t="shared" si="6"/>
        <v>100</v>
      </c>
      <c r="I32" s="40"/>
      <c r="J32" s="54"/>
      <c r="K32" s="54"/>
      <c r="L32" s="55"/>
      <c r="M32" s="57"/>
      <c r="N32" s="42"/>
    </row>
    <row r="33" spans="1:14" ht="36.75" customHeight="1">
      <c r="A33" s="17">
        <v>25</v>
      </c>
      <c r="B33" s="18" t="s">
        <v>11</v>
      </c>
      <c r="C33" s="8">
        <f t="shared" si="4"/>
        <v>25</v>
      </c>
      <c r="D33" s="8">
        <f t="shared" si="4"/>
        <v>0</v>
      </c>
      <c r="E33" s="19">
        <f t="shared" si="5"/>
        <v>0</v>
      </c>
      <c r="F33" s="39">
        <v>25</v>
      </c>
      <c r="G33" s="41">
        <v>0</v>
      </c>
      <c r="H33" s="39">
        <f t="shared" si="6"/>
        <v>0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15</v>
      </c>
      <c r="C34" s="8">
        <f t="shared" si="4"/>
        <v>2563.2</v>
      </c>
      <c r="D34" s="8">
        <f t="shared" si="4"/>
        <v>670.8</v>
      </c>
      <c r="E34" s="19">
        <f t="shared" si="5"/>
        <v>26.170411985018728</v>
      </c>
      <c r="F34" s="39">
        <v>2563.2</v>
      </c>
      <c r="G34" s="41">
        <v>670.8</v>
      </c>
      <c r="H34" s="39">
        <f t="shared" si="6"/>
        <v>26.170411985018728</v>
      </c>
      <c r="I34" s="40"/>
      <c r="J34" s="54"/>
      <c r="K34" s="54"/>
      <c r="L34" s="55"/>
      <c r="M34" s="57"/>
      <c r="N34" s="42"/>
    </row>
    <row r="35" spans="1:14" ht="18" customHeight="1">
      <c r="A35" s="17">
        <v>27</v>
      </c>
      <c r="B35" s="18" t="s">
        <v>8</v>
      </c>
      <c r="C35" s="8">
        <f t="shared" si="4"/>
        <v>800</v>
      </c>
      <c r="D35" s="8">
        <f t="shared" si="4"/>
        <v>335.6</v>
      </c>
      <c r="E35" s="19">
        <f t="shared" si="5"/>
        <v>41.95</v>
      </c>
      <c r="F35" s="39">
        <v>800</v>
      </c>
      <c r="G35" s="41">
        <v>335.6</v>
      </c>
      <c r="H35" s="39">
        <f t="shared" si="6"/>
        <v>41.95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54</v>
      </c>
      <c r="C36" s="8">
        <f t="shared" si="4"/>
        <v>5823</v>
      </c>
      <c r="D36" s="8">
        <f t="shared" si="4"/>
        <v>50</v>
      </c>
      <c r="E36" s="19">
        <f t="shared" si="5"/>
        <v>0.858663918942126</v>
      </c>
      <c r="F36" s="39">
        <v>5823</v>
      </c>
      <c r="G36" s="41">
        <v>50</v>
      </c>
      <c r="H36" s="39">
        <f t="shared" si="6"/>
        <v>0.858663918942126</v>
      </c>
      <c r="I36" s="40"/>
      <c r="J36" s="40"/>
      <c r="K36" s="40"/>
      <c r="L36" s="41"/>
      <c r="M36" s="59"/>
      <c r="N36" s="40"/>
    </row>
    <row r="37" spans="1:14" ht="33" customHeight="1">
      <c r="A37" s="17">
        <v>29</v>
      </c>
      <c r="B37" s="10" t="s">
        <v>65</v>
      </c>
      <c r="C37" s="8">
        <f>F37+I37+L37</f>
        <v>1150</v>
      </c>
      <c r="D37" s="8">
        <f>G37+J37+M37</f>
        <v>611.4</v>
      </c>
      <c r="E37" s="19">
        <f>D37/C37*100</f>
        <v>53.165217391304346</v>
      </c>
      <c r="F37" s="39">
        <v>1150</v>
      </c>
      <c r="G37" s="41">
        <v>611.4</v>
      </c>
      <c r="H37" s="39">
        <f t="shared" si="6"/>
        <v>53.165217391304346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SUM(C27:C37)</f>
        <v>239796.2</v>
      </c>
      <c r="D38" s="44">
        <f>SUM(D27:D37)</f>
        <v>144830.9</v>
      </c>
      <c r="E38" s="47">
        <f t="shared" si="5"/>
        <v>60.39749587357931</v>
      </c>
      <c r="F38" s="44">
        <f>SUM(F27:F37)</f>
        <v>188187.10000000003</v>
      </c>
      <c r="G38" s="44">
        <f>SUM(G27:G37)</f>
        <v>108623.7</v>
      </c>
      <c r="H38" s="44">
        <f>G38/F38*100</f>
        <v>57.721119035257985</v>
      </c>
      <c r="I38" s="44">
        <f>SUM(I27:I36)</f>
        <v>50940.1</v>
      </c>
      <c r="J38" s="44">
        <f>SUM(J27:J36)</f>
        <v>35538.200000000004</v>
      </c>
      <c r="K38" s="45">
        <f>J38/I38*100</f>
        <v>69.76468440383903</v>
      </c>
      <c r="L38" s="44">
        <f>SUM(L27:L36)</f>
        <v>669</v>
      </c>
      <c r="M38" s="44">
        <f>SUM(M27:M36)</f>
        <v>669</v>
      </c>
      <c r="N38" s="46">
        <f>M38/L38*100</f>
        <v>100</v>
      </c>
    </row>
    <row r="39" spans="1:14" ht="21.75" customHeight="1">
      <c r="A39" s="66" t="s">
        <v>17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24" customHeight="1">
      <c r="A40" s="17">
        <v>30</v>
      </c>
      <c r="B40" s="18" t="s">
        <v>2</v>
      </c>
      <c r="C40" s="8">
        <f aca="true" t="shared" si="7" ref="C40:D52">F40+I40+L40</f>
        <v>201</v>
      </c>
      <c r="D40" s="8">
        <f t="shared" si="7"/>
        <v>44</v>
      </c>
      <c r="E40" s="23">
        <f>D40/C40*100</f>
        <v>21.890547263681594</v>
      </c>
      <c r="F40" s="24">
        <v>201</v>
      </c>
      <c r="G40" s="24">
        <v>44</v>
      </c>
      <c r="H40" s="24">
        <f>G40/F40*100</f>
        <v>21.890547263681594</v>
      </c>
      <c r="I40" s="24"/>
      <c r="J40" s="24"/>
      <c r="K40" s="24"/>
      <c r="L40" s="24"/>
      <c r="M40" s="25"/>
      <c r="N40" s="25"/>
    </row>
    <row r="41" spans="1:14" ht="39.75" customHeight="1">
      <c r="A41" s="17">
        <v>31</v>
      </c>
      <c r="B41" s="18" t="s">
        <v>26</v>
      </c>
      <c r="C41" s="8">
        <f t="shared" si="7"/>
        <v>10</v>
      </c>
      <c r="D41" s="8">
        <f t="shared" si="7"/>
        <v>0</v>
      </c>
      <c r="E41" s="23">
        <f>D41/C41*100</f>
        <v>0</v>
      </c>
      <c r="F41" s="24">
        <v>10</v>
      </c>
      <c r="G41" s="24">
        <v>0</v>
      </c>
      <c r="H41" s="24">
        <f aca="true" t="shared" si="8" ref="H41:H52">G41/F41*100</f>
        <v>0</v>
      </c>
      <c r="I41" s="24"/>
      <c r="J41" s="24"/>
      <c r="K41" s="24"/>
      <c r="L41" s="24"/>
      <c r="M41" s="25"/>
      <c r="N41" s="25"/>
    </row>
    <row r="42" spans="1:14" ht="30">
      <c r="A42" s="17">
        <v>32</v>
      </c>
      <c r="B42" s="18" t="s">
        <v>3</v>
      </c>
      <c r="C42" s="8">
        <f t="shared" si="7"/>
        <v>23487.1</v>
      </c>
      <c r="D42" s="8">
        <f t="shared" si="7"/>
        <v>20608.800000000003</v>
      </c>
      <c r="E42" s="23">
        <f aca="true" t="shared" si="9" ref="E42:E53">D42/C42*100</f>
        <v>87.74518778393248</v>
      </c>
      <c r="F42" s="24">
        <v>11259.4</v>
      </c>
      <c r="G42" s="24">
        <v>8381.1</v>
      </c>
      <c r="H42" s="24">
        <f t="shared" si="8"/>
        <v>74.43647085990372</v>
      </c>
      <c r="I42" s="24">
        <v>12227.7</v>
      </c>
      <c r="J42" s="24">
        <v>12227.7</v>
      </c>
      <c r="K42" s="24">
        <f>J42/I42*100</f>
        <v>100</v>
      </c>
      <c r="L42" s="24"/>
      <c r="M42" s="25"/>
      <c r="N42" s="25"/>
    </row>
    <row r="43" spans="1:14" ht="36.75" customHeight="1">
      <c r="A43" s="17">
        <v>33</v>
      </c>
      <c r="B43" s="18" t="s">
        <v>0</v>
      </c>
      <c r="C43" s="8">
        <f t="shared" si="7"/>
        <v>3318.2</v>
      </c>
      <c r="D43" s="8">
        <f t="shared" si="7"/>
        <v>2302.4</v>
      </c>
      <c r="E43" s="23">
        <f t="shared" si="9"/>
        <v>69.38701705744079</v>
      </c>
      <c r="F43" s="24">
        <v>3318.2</v>
      </c>
      <c r="G43" s="25">
        <v>2302.4</v>
      </c>
      <c r="H43" s="24">
        <f t="shared" si="8"/>
        <v>69.38701705744079</v>
      </c>
      <c r="I43" s="24"/>
      <c r="J43" s="24"/>
      <c r="K43" s="24"/>
      <c r="L43" s="25"/>
      <c r="M43" s="25"/>
      <c r="N43" s="25"/>
    </row>
    <row r="44" spans="1:14" ht="15">
      <c r="A44" s="17">
        <v>34</v>
      </c>
      <c r="B44" s="18" t="s">
        <v>4</v>
      </c>
      <c r="C44" s="8">
        <f t="shared" si="7"/>
        <v>78.4</v>
      </c>
      <c r="D44" s="8">
        <f t="shared" si="7"/>
        <v>58.4</v>
      </c>
      <c r="E44" s="23">
        <f t="shared" si="9"/>
        <v>74.48979591836734</v>
      </c>
      <c r="F44" s="24">
        <v>78.4</v>
      </c>
      <c r="G44" s="24">
        <v>58.4</v>
      </c>
      <c r="H44" s="24">
        <f t="shared" si="8"/>
        <v>74.48979591836734</v>
      </c>
      <c r="I44" s="31"/>
      <c r="J44" s="31"/>
      <c r="K44" s="31"/>
      <c r="L44" s="24"/>
      <c r="M44" s="25"/>
      <c r="N44" s="25"/>
    </row>
    <row r="45" spans="1:14" ht="21" customHeight="1">
      <c r="A45" s="17">
        <v>35</v>
      </c>
      <c r="B45" s="18" t="s">
        <v>5</v>
      </c>
      <c r="C45" s="8">
        <f t="shared" si="7"/>
        <v>11150.2</v>
      </c>
      <c r="D45" s="8">
        <f t="shared" si="7"/>
        <v>8370</v>
      </c>
      <c r="E45" s="23">
        <f t="shared" si="9"/>
        <v>75.06591810012377</v>
      </c>
      <c r="F45" s="24">
        <v>11150.2</v>
      </c>
      <c r="G45" s="24">
        <v>8370</v>
      </c>
      <c r="H45" s="24">
        <f t="shared" si="8"/>
        <v>75.06591810012377</v>
      </c>
      <c r="I45" s="31"/>
      <c r="J45" s="31"/>
      <c r="K45" s="31"/>
      <c r="L45" s="24"/>
      <c r="M45" s="25"/>
      <c r="N45" s="25"/>
    </row>
    <row r="46" spans="1:14" ht="33" customHeight="1">
      <c r="A46" s="17">
        <v>36</v>
      </c>
      <c r="B46" s="18" t="s">
        <v>6</v>
      </c>
      <c r="C46" s="8">
        <f>F46+I46+L46</f>
        <v>10</v>
      </c>
      <c r="D46" s="8">
        <f>G46+J46+M46</f>
        <v>0</v>
      </c>
      <c r="E46" s="23">
        <f>D46/C46*100</f>
        <v>0</v>
      </c>
      <c r="F46" s="24">
        <v>10</v>
      </c>
      <c r="G46" s="24">
        <v>0</v>
      </c>
      <c r="H46" s="24">
        <f>G46/F46*100</f>
        <v>0</v>
      </c>
      <c r="I46" s="31"/>
      <c r="J46" s="31"/>
      <c r="K46" s="31"/>
      <c r="L46" s="24"/>
      <c r="M46" s="25"/>
      <c r="N46" s="25"/>
    </row>
    <row r="47" spans="1:14" ht="36.75" customHeight="1">
      <c r="A47" s="17">
        <v>37</v>
      </c>
      <c r="B47" s="18" t="s">
        <v>11</v>
      </c>
      <c r="C47" s="8">
        <f t="shared" si="7"/>
        <v>10</v>
      </c>
      <c r="D47" s="8">
        <f t="shared" si="7"/>
        <v>0</v>
      </c>
      <c r="E47" s="23"/>
      <c r="F47" s="24">
        <v>10</v>
      </c>
      <c r="G47" s="24">
        <v>0</v>
      </c>
      <c r="H47" s="24">
        <f t="shared" si="8"/>
        <v>0</v>
      </c>
      <c r="I47" s="24"/>
      <c r="J47" s="24"/>
      <c r="K47" s="24"/>
      <c r="L47" s="24"/>
      <c r="M47" s="25"/>
      <c r="N47" s="25"/>
    </row>
    <row r="48" spans="1:14" ht="36.75" customHeight="1">
      <c r="A48" s="17">
        <v>38</v>
      </c>
      <c r="B48" s="18" t="s">
        <v>51</v>
      </c>
      <c r="C48" s="8">
        <f t="shared" si="7"/>
        <v>10</v>
      </c>
      <c r="D48" s="8">
        <f t="shared" si="7"/>
        <v>0</v>
      </c>
      <c r="E48" s="23">
        <f t="shared" si="9"/>
        <v>0</v>
      </c>
      <c r="F48" s="24">
        <v>10</v>
      </c>
      <c r="G48" s="24">
        <v>0</v>
      </c>
      <c r="H48" s="24">
        <f t="shared" si="8"/>
        <v>0</v>
      </c>
      <c r="I48" s="24"/>
      <c r="J48" s="24"/>
      <c r="K48" s="24"/>
      <c r="L48" s="24"/>
      <c r="M48" s="25"/>
      <c r="N48" s="25"/>
    </row>
    <row r="49" spans="1:14" ht="19.5" customHeight="1">
      <c r="A49" s="17">
        <v>39</v>
      </c>
      <c r="B49" s="18" t="s">
        <v>8</v>
      </c>
      <c r="C49" s="8">
        <f t="shared" si="7"/>
        <v>60</v>
      </c>
      <c r="D49" s="8">
        <f t="shared" si="7"/>
        <v>29.6</v>
      </c>
      <c r="E49" s="23">
        <f t="shared" si="9"/>
        <v>49.333333333333336</v>
      </c>
      <c r="F49" s="24">
        <v>60</v>
      </c>
      <c r="G49" s="24">
        <v>29.6</v>
      </c>
      <c r="H49" s="24">
        <f t="shared" si="8"/>
        <v>49.333333333333336</v>
      </c>
      <c r="I49" s="24"/>
      <c r="J49" s="24"/>
      <c r="K49" s="24"/>
      <c r="L49" s="24"/>
      <c r="M49" s="25"/>
      <c r="N49" s="25"/>
    </row>
    <row r="50" spans="1:14" ht="33" customHeight="1">
      <c r="A50" s="17">
        <v>40</v>
      </c>
      <c r="B50" s="18" t="s">
        <v>66</v>
      </c>
      <c r="C50" s="8">
        <f t="shared" si="7"/>
        <v>650</v>
      </c>
      <c r="D50" s="8">
        <f t="shared" si="7"/>
        <v>534.3</v>
      </c>
      <c r="E50" s="23">
        <f t="shared" si="9"/>
        <v>82.19999999999999</v>
      </c>
      <c r="F50" s="24">
        <v>650</v>
      </c>
      <c r="G50" s="24">
        <v>534.3</v>
      </c>
      <c r="H50" s="24">
        <f t="shared" si="8"/>
        <v>82.19999999999999</v>
      </c>
      <c r="I50" s="24"/>
      <c r="J50" s="24"/>
      <c r="K50" s="24"/>
      <c r="L50" s="24"/>
      <c r="M50" s="25"/>
      <c r="N50" s="25"/>
    </row>
    <row r="51" spans="1:14" ht="36" customHeight="1">
      <c r="A51" s="17">
        <v>41</v>
      </c>
      <c r="B51" s="10" t="s">
        <v>55</v>
      </c>
      <c r="C51" s="8">
        <f t="shared" si="7"/>
        <v>10</v>
      </c>
      <c r="D51" s="8">
        <f t="shared" si="7"/>
        <v>0</v>
      </c>
      <c r="E51" s="23"/>
      <c r="F51" s="24">
        <v>10</v>
      </c>
      <c r="G51" s="24">
        <v>0</v>
      </c>
      <c r="H51" s="24">
        <f t="shared" si="8"/>
        <v>0</v>
      </c>
      <c r="I51" s="24"/>
      <c r="J51" s="24"/>
      <c r="K51" s="24"/>
      <c r="L51" s="24"/>
      <c r="M51" s="25"/>
      <c r="N51" s="25"/>
    </row>
    <row r="52" spans="1:14" ht="35.25" customHeight="1">
      <c r="A52" s="17">
        <v>42</v>
      </c>
      <c r="B52" s="10" t="s">
        <v>54</v>
      </c>
      <c r="C52" s="8">
        <f t="shared" si="7"/>
        <v>670</v>
      </c>
      <c r="D52" s="8">
        <f t="shared" si="7"/>
        <v>0</v>
      </c>
      <c r="E52" s="23"/>
      <c r="F52" s="24">
        <v>670</v>
      </c>
      <c r="G52" s="24">
        <v>0</v>
      </c>
      <c r="H52" s="24">
        <f t="shared" si="8"/>
        <v>0</v>
      </c>
      <c r="I52" s="24"/>
      <c r="J52" s="24"/>
      <c r="K52" s="24"/>
      <c r="L52" s="24"/>
      <c r="M52" s="25"/>
      <c r="N52" s="25"/>
    </row>
    <row r="53" spans="1:14" s="16" customFormat="1" ht="21" customHeight="1">
      <c r="A53" s="21"/>
      <c r="B53" s="22" t="s">
        <v>1</v>
      </c>
      <c r="C53" s="26">
        <f>SUM(C40:C52)</f>
        <v>39664.9</v>
      </c>
      <c r="D53" s="26">
        <f>SUM(D40:D52)</f>
        <v>31947.500000000004</v>
      </c>
      <c r="E53" s="27">
        <f t="shared" si="9"/>
        <v>80.5435031980416</v>
      </c>
      <c r="F53" s="26">
        <f>SUM(F40:F52)</f>
        <v>27437.199999999997</v>
      </c>
      <c r="G53" s="26">
        <f>SUM(G40:G52)</f>
        <v>19719.8</v>
      </c>
      <c r="H53" s="26">
        <f>G53/F53*100</f>
        <v>71.87249427784177</v>
      </c>
      <c r="I53" s="26">
        <f>SUM(I40:I50)</f>
        <v>12227.7</v>
      </c>
      <c r="J53" s="26">
        <f>SUM(J40:J50)</f>
        <v>12227.7</v>
      </c>
      <c r="K53" s="26">
        <f>J53/I53*100</f>
        <v>100</v>
      </c>
      <c r="L53" s="26"/>
      <c r="M53" s="28"/>
      <c r="N53" s="28"/>
    </row>
    <row r="54" spans="1:14" ht="24.75" customHeight="1">
      <c r="A54" s="66" t="s">
        <v>18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5">
      <c r="A55" s="29" t="s">
        <v>40</v>
      </c>
      <c r="B55" s="30" t="s">
        <v>2</v>
      </c>
      <c r="C55" s="8">
        <f>F55+I55+L55</f>
        <v>212</v>
      </c>
      <c r="D55" s="8">
        <f>G55+J55+M55</f>
        <v>108.8</v>
      </c>
      <c r="E55" s="23">
        <f>D55/C55*100</f>
        <v>51.320754716981135</v>
      </c>
      <c r="F55" s="31">
        <v>212</v>
      </c>
      <c r="G55" s="31">
        <v>108.8</v>
      </c>
      <c r="H55" s="24">
        <f>G55/F55*100</f>
        <v>51.320754716981135</v>
      </c>
      <c r="I55" s="24"/>
      <c r="J55" s="24"/>
      <c r="K55" s="24"/>
      <c r="L55" s="24"/>
      <c r="M55" s="25"/>
      <c r="N55" s="25"/>
    </row>
    <row r="56" spans="1:14" ht="30">
      <c r="A56" s="29" t="s">
        <v>41</v>
      </c>
      <c r="B56" s="30" t="s">
        <v>3</v>
      </c>
      <c r="C56" s="8">
        <f aca="true" t="shared" si="10" ref="C56:C62">F56+I56+L56</f>
        <v>10254.9</v>
      </c>
      <c r="D56" s="8">
        <f aca="true" t="shared" si="11" ref="D56:D62">G56+J56+M56</f>
        <v>9269.4</v>
      </c>
      <c r="E56" s="23">
        <f aca="true" t="shared" si="12" ref="E56:E62">D56/C56*100</f>
        <v>90.38995992159845</v>
      </c>
      <c r="F56" s="31">
        <v>3887.9</v>
      </c>
      <c r="G56" s="31">
        <v>2902.4</v>
      </c>
      <c r="H56" s="24">
        <f aca="true" t="shared" si="13" ref="H56:H63">G56/F56*100</f>
        <v>74.65212582628155</v>
      </c>
      <c r="I56" s="24">
        <v>6367</v>
      </c>
      <c r="J56" s="24">
        <v>6367</v>
      </c>
      <c r="K56" s="24">
        <v>0</v>
      </c>
      <c r="L56" s="24"/>
      <c r="M56" s="25"/>
      <c r="N56" s="25"/>
    </row>
    <row r="57" spans="1:14" ht="30">
      <c r="A57" s="29" t="s">
        <v>42</v>
      </c>
      <c r="B57" s="30" t="s">
        <v>0</v>
      </c>
      <c r="C57" s="8">
        <f t="shared" si="10"/>
        <v>4664.9</v>
      </c>
      <c r="D57" s="8">
        <f t="shared" si="11"/>
        <v>3368.4</v>
      </c>
      <c r="E57" s="23">
        <f t="shared" si="12"/>
        <v>72.20733563420438</v>
      </c>
      <c r="F57" s="31">
        <v>4164.9</v>
      </c>
      <c r="G57" s="32">
        <v>3368.4</v>
      </c>
      <c r="H57" s="24">
        <f t="shared" si="13"/>
        <v>80.87589137794426</v>
      </c>
      <c r="I57" s="24">
        <v>500</v>
      </c>
      <c r="J57" s="24">
        <v>0</v>
      </c>
      <c r="K57" s="24">
        <v>0</v>
      </c>
      <c r="L57" s="25"/>
      <c r="M57" s="25"/>
      <c r="N57" s="25"/>
    </row>
    <row r="58" spans="1:14" ht="15">
      <c r="A58" s="29" t="s">
        <v>43</v>
      </c>
      <c r="B58" s="30" t="s">
        <v>4</v>
      </c>
      <c r="C58" s="8">
        <f t="shared" si="10"/>
        <v>115</v>
      </c>
      <c r="D58" s="8">
        <f t="shared" si="11"/>
        <v>56.3</v>
      </c>
      <c r="E58" s="23">
        <f t="shared" si="12"/>
        <v>48.95652173913043</v>
      </c>
      <c r="F58" s="31">
        <v>115</v>
      </c>
      <c r="G58" s="31">
        <v>56.3</v>
      </c>
      <c r="H58" s="24">
        <f t="shared" si="13"/>
        <v>48.95652173913043</v>
      </c>
      <c r="I58" s="24"/>
      <c r="J58" s="31"/>
      <c r="K58" s="31"/>
      <c r="L58" s="31"/>
      <c r="M58" s="25"/>
      <c r="N58" s="25"/>
    </row>
    <row r="59" spans="1:14" ht="15">
      <c r="A59" s="29" t="s">
        <v>44</v>
      </c>
      <c r="B59" s="30" t="s">
        <v>5</v>
      </c>
      <c r="C59" s="8">
        <f t="shared" si="10"/>
        <v>13240</v>
      </c>
      <c r="D59" s="8">
        <f t="shared" si="11"/>
        <v>8419.6</v>
      </c>
      <c r="E59" s="23">
        <f t="shared" si="12"/>
        <v>63.592145015105736</v>
      </c>
      <c r="F59" s="24">
        <v>13056</v>
      </c>
      <c r="G59" s="24">
        <v>8235.6</v>
      </c>
      <c r="H59" s="24">
        <f t="shared" si="13"/>
        <v>63.079044117647065</v>
      </c>
      <c r="I59" s="24">
        <v>44.2</v>
      </c>
      <c r="J59" s="31">
        <v>44.2</v>
      </c>
      <c r="K59" s="31">
        <f>J59/I59*100</f>
        <v>100</v>
      </c>
      <c r="L59" s="31">
        <v>139.8</v>
      </c>
      <c r="M59" s="25">
        <v>139.8</v>
      </c>
      <c r="N59" s="25">
        <f>M59/L59*100</f>
        <v>100</v>
      </c>
    </row>
    <row r="60" spans="1:14" ht="30">
      <c r="A60" s="29" t="s">
        <v>45</v>
      </c>
      <c r="B60" s="30" t="s">
        <v>11</v>
      </c>
      <c r="C60" s="8">
        <f t="shared" si="10"/>
        <v>30</v>
      </c>
      <c r="D60" s="8">
        <f t="shared" si="11"/>
        <v>0</v>
      </c>
      <c r="E60" s="23">
        <f t="shared" si="12"/>
        <v>0</v>
      </c>
      <c r="F60" s="24">
        <v>30</v>
      </c>
      <c r="G60" s="24">
        <v>0</v>
      </c>
      <c r="H60" s="24">
        <f t="shared" si="13"/>
        <v>0</v>
      </c>
      <c r="I60" s="24"/>
      <c r="J60" s="24"/>
      <c r="K60" s="24"/>
      <c r="L60" s="24"/>
      <c r="M60" s="25"/>
      <c r="N60" s="25"/>
    </row>
    <row r="61" spans="1:14" ht="15">
      <c r="A61" s="29" t="s">
        <v>46</v>
      </c>
      <c r="B61" s="30" t="s">
        <v>10</v>
      </c>
      <c r="C61" s="8">
        <f t="shared" si="10"/>
        <v>50</v>
      </c>
      <c r="D61" s="8">
        <f t="shared" si="11"/>
        <v>30</v>
      </c>
      <c r="E61" s="23">
        <f t="shared" si="12"/>
        <v>60</v>
      </c>
      <c r="F61" s="31">
        <v>50</v>
      </c>
      <c r="G61" s="31">
        <v>30</v>
      </c>
      <c r="H61" s="24">
        <f t="shared" si="13"/>
        <v>60</v>
      </c>
      <c r="I61" s="24"/>
      <c r="J61" s="24"/>
      <c r="K61" s="24"/>
      <c r="L61" s="24"/>
      <c r="M61" s="25"/>
      <c r="N61" s="25"/>
    </row>
    <row r="62" spans="1:14" ht="26.25" customHeight="1">
      <c r="A62" s="29" t="s">
        <v>47</v>
      </c>
      <c r="B62" s="30" t="s">
        <v>8</v>
      </c>
      <c r="C62" s="8">
        <f t="shared" si="10"/>
        <v>100</v>
      </c>
      <c r="D62" s="8">
        <f t="shared" si="11"/>
        <v>24.1</v>
      </c>
      <c r="E62" s="23">
        <f t="shared" si="12"/>
        <v>24.1</v>
      </c>
      <c r="F62" s="31">
        <v>100</v>
      </c>
      <c r="G62" s="31">
        <v>24.1</v>
      </c>
      <c r="H62" s="24">
        <f t="shared" si="13"/>
        <v>24.1</v>
      </c>
      <c r="I62" s="24"/>
      <c r="J62" s="24"/>
      <c r="K62" s="24"/>
      <c r="L62" s="24"/>
      <c r="M62" s="25"/>
      <c r="N62" s="25"/>
    </row>
    <row r="63" spans="1:14" ht="30">
      <c r="A63" s="29" t="s">
        <v>48</v>
      </c>
      <c r="B63" s="10" t="s">
        <v>65</v>
      </c>
      <c r="C63" s="8">
        <f>F63+I63+L63</f>
        <v>540</v>
      </c>
      <c r="D63" s="8">
        <f>G63+J63+M63</f>
        <v>431.4</v>
      </c>
      <c r="E63" s="23">
        <f>D63/C63*100</f>
        <v>79.88888888888889</v>
      </c>
      <c r="F63" s="31">
        <v>540</v>
      </c>
      <c r="G63" s="31">
        <v>431.4</v>
      </c>
      <c r="H63" s="24">
        <f t="shared" si="13"/>
        <v>79.88888888888889</v>
      </c>
      <c r="I63" s="24"/>
      <c r="J63" s="24"/>
      <c r="K63" s="24"/>
      <c r="L63" s="24"/>
      <c r="M63" s="25"/>
      <c r="N63" s="25"/>
    </row>
    <row r="64" spans="1:14" s="16" customFormat="1" ht="18.75" customHeight="1">
      <c r="A64" s="33"/>
      <c r="B64" s="34" t="s">
        <v>1</v>
      </c>
      <c r="C64" s="26">
        <f>SUM(C55:C63)</f>
        <v>29206.8</v>
      </c>
      <c r="D64" s="26">
        <f>SUM(D55:D63)</f>
        <v>21708</v>
      </c>
      <c r="E64" s="27">
        <f>D64/C64*100</f>
        <v>74.32515715518304</v>
      </c>
      <c r="F64" s="26">
        <f>SUM(F55:F63)</f>
        <v>22155.8</v>
      </c>
      <c r="G64" s="26">
        <f>SUM(G55:G63)</f>
        <v>15157</v>
      </c>
      <c r="H64" s="26">
        <f>G64/F64*100</f>
        <v>68.4109804204768</v>
      </c>
      <c r="I64" s="26">
        <f>SUM(I55:I62)</f>
        <v>6911.2</v>
      </c>
      <c r="J64" s="26">
        <f>SUM(J55:J62)</f>
        <v>6411.2</v>
      </c>
      <c r="K64" s="26">
        <f>J64/I64*100</f>
        <v>92.76536636184744</v>
      </c>
      <c r="L64" s="26">
        <f>SUM(L55:L62)</f>
        <v>139.8</v>
      </c>
      <c r="M64" s="26">
        <f>SUM(M55:M62)</f>
        <v>139.8</v>
      </c>
      <c r="N64" s="28">
        <f>M64/L64*100</f>
        <v>100</v>
      </c>
    </row>
    <row r="65" spans="1:14" ht="21.75" customHeight="1">
      <c r="A65" s="67" t="s">
        <v>19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25.5" customHeight="1">
      <c r="A66" s="29" t="s">
        <v>67</v>
      </c>
      <c r="B66" s="30" t="s">
        <v>2</v>
      </c>
      <c r="C66" s="8">
        <f aca="true" t="shared" si="14" ref="C66:D76">F66+I66+L66</f>
        <v>122</v>
      </c>
      <c r="D66" s="8">
        <f t="shared" si="14"/>
        <v>98</v>
      </c>
      <c r="E66" s="23">
        <f>D66/C66*100</f>
        <v>80.32786885245902</v>
      </c>
      <c r="F66" s="31">
        <v>122</v>
      </c>
      <c r="G66" s="31">
        <v>98</v>
      </c>
      <c r="H66" s="24">
        <f>G66/F66*100</f>
        <v>80.32786885245902</v>
      </c>
      <c r="I66" s="24"/>
      <c r="J66" s="24"/>
      <c r="K66" s="24"/>
      <c r="L66" s="24"/>
      <c r="M66" s="25"/>
      <c r="N66" s="25"/>
    </row>
    <row r="67" spans="1:14" ht="18.75" customHeight="1">
      <c r="A67" s="29" t="s">
        <v>68</v>
      </c>
      <c r="B67" s="30" t="s">
        <v>9</v>
      </c>
      <c r="C67" s="8">
        <f t="shared" si="14"/>
        <v>15</v>
      </c>
      <c r="D67" s="8">
        <f t="shared" si="14"/>
        <v>0</v>
      </c>
      <c r="E67" s="23">
        <f aca="true" t="shared" si="15" ref="E67:E77">D67/C67*100</f>
        <v>0</v>
      </c>
      <c r="F67" s="31">
        <v>15</v>
      </c>
      <c r="G67" s="31">
        <v>0</v>
      </c>
      <c r="H67" s="24">
        <f aca="true" t="shared" si="16" ref="H67:H76">G67/F67*100</f>
        <v>0</v>
      </c>
      <c r="I67" s="24"/>
      <c r="J67" s="24"/>
      <c r="K67" s="24"/>
      <c r="L67" s="24"/>
      <c r="M67" s="25"/>
      <c r="N67" s="25"/>
    </row>
    <row r="68" spans="1:14" ht="36.75" customHeight="1">
      <c r="A68" s="29" t="s">
        <v>49</v>
      </c>
      <c r="B68" s="30" t="s">
        <v>3</v>
      </c>
      <c r="C68" s="8">
        <f t="shared" si="14"/>
        <v>14293.099999999999</v>
      </c>
      <c r="D68" s="8">
        <f t="shared" si="14"/>
        <v>10852.099999999999</v>
      </c>
      <c r="E68" s="23">
        <f t="shared" si="15"/>
        <v>75.92544654413668</v>
      </c>
      <c r="F68" s="31">
        <v>5898.7</v>
      </c>
      <c r="G68" s="31">
        <v>2457.8</v>
      </c>
      <c r="H68" s="24">
        <f t="shared" si="16"/>
        <v>41.66680794073271</v>
      </c>
      <c r="I68" s="24">
        <v>8394.4</v>
      </c>
      <c r="J68" s="24">
        <v>8394.3</v>
      </c>
      <c r="K68" s="24">
        <f>J68/I68*100</f>
        <v>99.99880872962927</v>
      </c>
      <c r="L68" s="24"/>
      <c r="M68" s="25"/>
      <c r="N68" s="25"/>
    </row>
    <row r="69" spans="1:14" ht="36.75" customHeight="1">
      <c r="A69" s="29" t="s">
        <v>50</v>
      </c>
      <c r="B69" s="30" t="s">
        <v>0</v>
      </c>
      <c r="C69" s="8">
        <f t="shared" si="14"/>
        <v>6018.7</v>
      </c>
      <c r="D69" s="8">
        <f>G69+J69</f>
        <v>3878.7</v>
      </c>
      <c r="E69" s="23">
        <f t="shared" si="15"/>
        <v>64.44414906873577</v>
      </c>
      <c r="F69" s="31">
        <v>6018.7</v>
      </c>
      <c r="G69" s="32">
        <v>3878.7</v>
      </c>
      <c r="H69" s="24">
        <f t="shared" si="16"/>
        <v>64.44414906873577</v>
      </c>
      <c r="I69" s="24"/>
      <c r="J69" s="24"/>
      <c r="K69" s="24"/>
      <c r="L69" s="25"/>
      <c r="M69" s="25"/>
      <c r="N69" s="25"/>
    </row>
    <row r="70" spans="1:14" ht="18" customHeight="1">
      <c r="A70" s="29" t="s">
        <v>39</v>
      </c>
      <c r="B70" s="30" t="s">
        <v>4</v>
      </c>
      <c r="C70" s="8">
        <f t="shared" si="14"/>
        <v>30</v>
      </c>
      <c r="D70" s="8">
        <f>G70+J70</f>
        <v>10.8</v>
      </c>
      <c r="E70" s="23">
        <f t="shared" si="15"/>
        <v>36.00000000000001</v>
      </c>
      <c r="F70" s="31">
        <v>30</v>
      </c>
      <c r="G70" s="32">
        <v>10.8</v>
      </c>
      <c r="H70" s="24">
        <f t="shared" si="16"/>
        <v>36.00000000000001</v>
      </c>
      <c r="I70" s="24"/>
      <c r="J70" s="24"/>
      <c r="K70" s="24"/>
      <c r="L70" s="25"/>
      <c r="M70" s="25"/>
      <c r="N70" s="25"/>
    </row>
    <row r="71" spans="1:14" ht="17.25" customHeight="1">
      <c r="A71" s="29" t="s">
        <v>57</v>
      </c>
      <c r="B71" s="30" t="s">
        <v>5</v>
      </c>
      <c r="C71" s="8">
        <f t="shared" si="14"/>
        <v>14406.6</v>
      </c>
      <c r="D71" s="8">
        <f t="shared" si="14"/>
        <v>10509.1</v>
      </c>
      <c r="E71" s="23">
        <f t="shared" si="15"/>
        <v>72.94642733191732</v>
      </c>
      <c r="F71" s="31">
        <v>14406.6</v>
      </c>
      <c r="G71" s="31">
        <v>10509.1</v>
      </c>
      <c r="H71" s="24">
        <f t="shared" si="16"/>
        <v>72.94642733191732</v>
      </c>
      <c r="I71" s="24"/>
      <c r="J71" s="31"/>
      <c r="K71" s="31"/>
      <c r="L71" s="24"/>
      <c r="M71" s="25"/>
      <c r="N71" s="25"/>
    </row>
    <row r="72" spans="1:14" ht="36.75" customHeight="1">
      <c r="A72" s="29" t="s">
        <v>69</v>
      </c>
      <c r="B72" s="30" t="s">
        <v>6</v>
      </c>
      <c r="C72" s="8">
        <f t="shared" si="14"/>
        <v>15</v>
      </c>
      <c r="D72" s="8">
        <f t="shared" si="14"/>
        <v>0</v>
      </c>
      <c r="E72" s="23">
        <f t="shared" si="15"/>
        <v>0</v>
      </c>
      <c r="F72" s="31">
        <v>15</v>
      </c>
      <c r="G72" s="31">
        <v>0</v>
      </c>
      <c r="H72" s="24">
        <f t="shared" si="16"/>
        <v>0</v>
      </c>
      <c r="I72" s="24"/>
      <c r="J72" s="31"/>
      <c r="K72" s="31"/>
      <c r="L72" s="24"/>
      <c r="M72" s="25"/>
      <c r="N72" s="25"/>
    </row>
    <row r="73" spans="1:14" ht="23.25" customHeight="1">
      <c r="A73" s="29" t="s">
        <v>58</v>
      </c>
      <c r="B73" s="30" t="s">
        <v>7</v>
      </c>
      <c r="C73" s="8">
        <f t="shared" si="14"/>
        <v>10</v>
      </c>
      <c r="D73" s="8">
        <f t="shared" si="14"/>
        <v>0</v>
      </c>
      <c r="E73" s="23">
        <f t="shared" si="15"/>
        <v>0</v>
      </c>
      <c r="F73" s="31">
        <v>10</v>
      </c>
      <c r="G73" s="31">
        <v>0</v>
      </c>
      <c r="H73" s="24">
        <f t="shared" si="16"/>
        <v>0</v>
      </c>
      <c r="I73" s="24"/>
      <c r="J73" s="31"/>
      <c r="K73" s="31"/>
      <c r="L73" s="24"/>
      <c r="M73" s="25"/>
      <c r="N73" s="25"/>
    </row>
    <row r="74" spans="1:14" ht="31.5" customHeight="1">
      <c r="A74" s="29" t="s">
        <v>59</v>
      </c>
      <c r="B74" s="30" t="s">
        <v>27</v>
      </c>
      <c r="C74" s="8">
        <f t="shared" si="14"/>
        <v>50</v>
      </c>
      <c r="D74" s="8">
        <f t="shared" si="14"/>
        <v>1.5</v>
      </c>
      <c r="E74" s="23">
        <f t="shared" si="15"/>
        <v>3</v>
      </c>
      <c r="F74" s="31">
        <v>50</v>
      </c>
      <c r="G74" s="31">
        <v>1.5</v>
      </c>
      <c r="H74" s="24">
        <f t="shared" si="16"/>
        <v>3</v>
      </c>
      <c r="I74" s="24"/>
      <c r="J74" s="31"/>
      <c r="K74" s="31"/>
      <c r="L74" s="24"/>
      <c r="M74" s="25"/>
      <c r="N74" s="25"/>
    </row>
    <row r="75" spans="1:14" ht="22.5" customHeight="1">
      <c r="A75" s="29" t="s">
        <v>60</v>
      </c>
      <c r="B75" s="30" t="s">
        <v>8</v>
      </c>
      <c r="C75" s="8">
        <f t="shared" si="14"/>
        <v>172.2</v>
      </c>
      <c r="D75" s="8">
        <f t="shared" si="14"/>
        <v>73.8</v>
      </c>
      <c r="E75" s="23">
        <f t="shared" si="15"/>
        <v>42.85714285714286</v>
      </c>
      <c r="F75" s="31">
        <v>172.2</v>
      </c>
      <c r="G75" s="31">
        <v>73.8</v>
      </c>
      <c r="H75" s="24">
        <f t="shared" si="16"/>
        <v>42.85714285714286</v>
      </c>
      <c r="I75" s="24"/>
      <c r="J75" s="24"/>
      <c r="K75" s="24"/>
      <c r="L75" s="24"/>
      <c r="M75" s="25"/>
      <c r="N75" s="25"/>
    </row>
    <row r="76" spans="1:14" ht="16.5" customHeight="1">
      <c r="A76" s="29" t="s">
        <v>61</v>
      </c>
      <c r="B76" s="30" t="s">
        <v>16</v>
      </c>
      <c r="C76" s="8">
        <f t="shared" si="14"/>
        <v>607</v>
      </c>
      <c r="D76" s="8">
        <f t="shared" si="14"/>
        <v>397.7</v>
      </c>
      <c r="E76" s="23">
        <f t="shared" si="15"/>
        <v>65.51894563426688</v>
      </c>
      <c r="F76" s="31">
        <v>607</v>
      </c>
      <c r="G76" s="31">
        <v>397.7</v>
      </c>
      <c r="H76" s="24">
        <f t="shared" si="16"/>
        <v>65.51894563426688</v>
      </c>
      <c r="I76" s="24"/>
      <c r="J76" s="24"/>
      <c r="K76" s="24"/>
      <c r="L76" s="24"/>
      <c r="M76" s="25"/>
      <c r="N76" s="25"/>
    </row>
    <row r="77" spans="1:14" s="16" customFormat="1" ht="22.5" customHeight="1">
      <c r="A77" s="33"/>
      <c r="B77" s="34" t="s">
        <v>1</v>
      </c>
      <c r="C77" s="26">
        <f>SUM(C66:C76)</f>
        <v>35739.6</v>
      </c>
      <c r="D77" s="26">
        <f>SUM(D66:D76)</f>
        <v>25821.699999999997</v>
      </c>
      <c r="E77" s="27">
        <f t="shared" si="15"/>
        <v>72.24954951930071</v>
      </c>
      <c r="F77" s="26">
        <f>SUM(F66:F76)</f>
        <v>27345.2</v>
      </c>
      <c r="G77" s="26">
        <f>SUM(G66:G76)</f>
        <v>17427.4</v>
      </c>
      <c r="H77" s="26">
        <f>G77/F77*100</f>
        <v>63.731111858754005</v>
      </c>
      <c r="I77" s="26">
        <f>SUM(I66:I76)</f>
        <v>8394.4</v>
      </c>
      <c r="J77" s="26">
        <f>SUM(J66:J76)</f>
        <v>8394.3</v>
      </c>
      <c r="K77" s="26">
        <f>J77/I77*100</f>
        <v>99.99880872962927</v>
      </c>
      <c r="L77" s="26"/>
      <c r="M77" s="28"/>
      <c r="N77" s="28"/>
    </row>
    <row r="78" spans="1:14" ht="19.5" customHeight="1">
      <c r="A78" s="66" t="s">
        <v>20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22.5" customHeight="1">
      <c r="A79" s="17">
        <v>63</v>
      </c>
      <c r="B79" s="18" t="s">
        <v>2</v>
      </c>
      <c r="C79" s="8">
        <f>F79+I79+L79</f>
        <v>20</v>
      </c>
      <c r="D79" s="8">
        <f>G79+J79+M79</f>
        <v>0</v>
      </c>
      <c r="E79" s="23">
        <f>D79/C79*100</f>
        <v>0</v>
      </c>
      <c r="F79" s="31">
        <v>20</v>
      </c>
      <c r="G79" s="31">
        <v>0</v>
      </c>
      <c r="H79" s="24">
        <f>G79/F79*100</f>
        <v>0</v>
      </c>
      <c r="I79" s="24"/>
      <c r="J79" s="24"/>
      <c r="K79" s="24"/>
      <c r="L79" s="24"/>
      <c r="M79" s="25"/>
      <c r="N79" s="25"/>
    </row>
    <row r="80" spans="1:14" ht="18" customHeight="1">
      <c r="A80" s="17">
        <v>64</v>
      </c>
      <c r="B80" s="18" t="s">
        <v>9</v>
      </c>
      <c r="C80" s="8">
        <f>F80+I80+L80</f>
        <v>7</v>
      </c>
      <c r="D80" s="8">
        <f>G80+J80+M80</f>
        <v>0</v>
      </c>
      <c r="E80" s="23">
        <f>D80/C80*100</f>
        <v>0</v>
      </c>
      <c r="F80" s="31">
        <v>7</v>
      </c>
      <c r="G80" s="31">
        <v>0</v>
      </c>
      <c r="H80" s="24">
        <f aca="true" t="shared" si="17" ref="H80:H90">G80/F80*100</f>
        <v>0</v>
      </c>
      <c r="I80" s="24"/>
      <c r="J80" s="24"/>
      <c r="K80" s="24"/>
      <c r="L80" s="24"/>
      <c r="M80" s="25"/>
      <c r="N80" s="25"/>
    </row>
    <row r="81" spans="1:14" ht="30" customHeight="1">
      <c r="A81" s="17">
        <v>65</v>
      </c>
      <c r="B81" s="18" t="s">
        <v>3</v>
      </c>
      <c r="C81" s="8">
        <f aca="true" t="shared" si="18" ref="C81:D88">F81+I81+L81</f>
        <v>2209.7</v>
      </c>
      <c r="D81" s="8">
        <f t="shared" si="18"/>
        <v>735.8</v>
      </c>
      <c r="E81" s="23">
        <f aca="true" t="shared" si="19" ref="E81:E91">D81/C81*100</f>
        <v>33.29863782413903</v>
      </c>
      <c r="F81" s="31">
        <v>2209.7</v>
      </c>
      <c r="G81" s="31">
        <v>735.8</v>
      </c>
      <c r="H81" s="24">
        <f t="shared" si="17"/>
        <v>33.29863782413903</v>
      </c>
      <c r="I81" s="24"/>
      <c r="J81" s="24"/>
      <c r="K81" s="24"/>
      <c r="L81" s="24"/>
      <c r="M81" s="25"/>
      <c r="N81" s="25"/>
    </row>
    <row r="82" spans="1:14" ht="30" customHeight="1">
      <c r="A82" s="17">
        <v>66</v>
      </c>
      <c r="B82" s="18" t="s">
        <v>0</v>
      </c>
      <c r="C82" s="8">
        <f t="shared" si="18"/>
        <v>2637.7</v>
      </c>
      <c r="D82" s="8">
        <f t="shared" si="18"/>
        <v>1316.8</v>
      </c>
      <c r="E82" s="23">
        <f t="shared" si="19"/>
        <v>49.922280774917546</v>
      </c>
      <c r="F82" s="31">
        <v>606.6</v>
      </c>
      <c r="G82" s="31">
        <v>288.2</v>
      </c>
      <c r="H82" s="24">
        <f t="shared" si="17"/>
        <v>47.510715463237716</v>
      </c>
      <c r="I82" s="24">
        <v>2031.1</v>
      </c>
      <c r="J82" s="24">
        <v>1028.6</v>
      </c>
      <c r="K82" s="24">
        <f>J82/I82*100</f>
        <v>50.64250898527891</v>
      </c>
      <c r="L82" s="24"/>
      <c r="M82" s="25"/>
      <c r="N82" s="25"/>
    </row>
    <row r="83" spans="1:14" ht="30" customHeight="1">
      <c r="A83" s="17">
        <v>67</v>
      </c>
      <c r="B83" s="18" t="s">
        <v>56</v>
      </c>
      <c r="C83" s="8">
        <f t="shared" si="18"/>
        <v>10</v>
      </c>
      <c r="D83" s="8">
        <f t="shared" si="18"/>
        <v>7.7</v>
      </c>
      <c r="E83" s="23"/>
      <c r="F83" s="31">
        <v>10</v>
      </c>
      <c r="G83" s="31">
        <v>7.7</v>
      </c>
      <c r="H83" s="24">
        <f t="shared" si="17"/>
        <v>77</v>
      </c>
      <c r="I83" s="24"/>
      <c r="J83" s="24"/>
      <c r="K83" s="24"/>
      <c r="L83" s="24"/>
      <c r="M83" s="25"/>
      <c r="N83" s="25"/>
    </row>
    <row r="84" spans="1:14" ht="15.75" customHeight="1">
      <c r="A84" s="17">
        <v>68</v>
      </c>
      <c r="B84" s="18" t="s">
        <v>5</v>
      </c>
      <c r="C84" s="8">
        <f t="shared" si="18"/>
        <v>4421.5</v>
      </c>
      <c r="D84" s="8">
        <f t="shared" si="18"/>
        <v>2956.4</v>
      </c>
      <c r="E84" s="23">
        <f t="shared" si="19"/>
        <v>66.86418636209432</v>
      </c>
      <c r="F84" s="24">
        <v>4421.5</v>
      </c>
      <c r="G84" s="24">
        <v>2956.4</v>
      </c>
      <c r="H84" s="24">
        <f t="shared" si="17"/>
        <v>66.86418636209432</v>
      </c>
      <c r="I84" s="24"/>
      <c r="J84" s="24"/>
      <c r="K84" s="24"/>
      <c r="L84" s="24"/>
      <c r="M84" s="31"/>
      <c r="N84" s="24"/>
    </row>
    <row r="85" spans="1:14" ht="31.5" customHeight="1">
      <c r="A85" s="17">
        <v>69</v>
      </c>
      <c r="B85" s="18" t="s">
        <v>6</v>
      </c>
      <c r="C85" s="8">
        <f t="shared" si="18"/>
        <v>10</v>
      </c>
      <c r="D85" s="8">
        <f t="shared" si="18"/>
        <v>0</v>
      </c>
      <c r="E85" s="23">
        <f t="shared" si="19"/>
        <v>0</v>
      </c>
      <c r="F85" s="31">
        <v>10</v>
      </c>
      <c r="G85" s="31">
        <v>0</v>
      </c>
      <c r="H85" s="24">
        <f t="shared" si="17"/>
        <v>0</v>
      </c>
      <c r="I85" s="24"/>
      <c r="J85" s="24"/>
      <c r="K85" s="24"/>
      <c r="L85" s="24"/>
      <c r="M85" s="25"/>
      <c r="N85" s="25"/>
    </row>
    <row r="86" spans="1:14" ht="30.75" customHeight="1">
      <c r="A86" s="17">
        <v>70</v>
      </c>
      <c r="B86" s="18" t="s">
        <v>11</v>
      </c>
      <c r="C86" s="8">
        <f t="shared" si="18"/>
        <v>10</v>
      </c>
      <c r="D86" s="8">
        <f t="shared" si="18"/>
        <v>0</v>
      </c>
      <c r="E86" s="23"/>
      <c r="F86" s="31">
        <v>10</v>
      </c>
      <c r="G86" s="31">
        <v>0</v>
      </c>
      <c r="H86" s="24">
        <f t="shared" si="17"/>
        <v>0</v>
      </c>
      <c r="I86" s="24"/>
      <c r="J86" s="24"/>
      <c r="K86" s="24"/>
      <c r="L86" s="24"/>
      <c r="M86" s="25"/>
      <c r="N86" s="25"/>
    </row>
    <row r="87" spans="1:14" ht="17.25" customHeight="1">
      <c r="A87" s="17">
        <v>71</v>
      </c>
      <c r="B87" s="18" t="s">
        <v>10</v>
      </c>
      <c r="C87" s="8">
        <f t="shared" si="18"/>
        <v>30</v>
      </c>
      <c r="D87" s="8">
        <f t="shared" si="18"/>
        <v>3</v>
      </c>
      <c r="E87" s="23">
        <f t="shared" si="19"/>
        <v>10</v>
      </c>
      <c r="F87" s="31">
        <v>30</v>
      </c>
      <c r="G87" s="31">
        <v>3</v>
      </c>
      <c r="H87" s="24">
        <f t="shared" si="17"/>
        <v>10</v>
      </c>
      <c r="I87" s="24"/>
      <c r="J87" s="24"/>
      <c r="K87" s="24"/>
      <c r="L87" s="24"/>
      <c r="M87" s="25"/>
      <c r="N87" s="25"/>
    </row>
    <row r="88" spans="1:14" ht="15.75" customHeight="1">
      <c r="A88" s="17">
        <v>72</v>
      </c>
      <c r="B88" s="18" t="s">
        <v>8</v>
      </c>
      <c r="C88" s="8">
        <f t="shared" si="18"/>
        <v>50</v>
      </c>
      <c r="D88" s="8">
        <f t="shared" si="18"/>
        <v>14.7</v>
      </c>
      <c r="E88" s="23">
        <f t="shared" si="19"/>
        <v>29.4</v>
      </c>
      <c r="F88" s="31">
        <v>50</v>
      </c>
      <c r="G88" s="31">
        <v>14.7</v>
      </c>
      <c r="H88" s="24">
        <f t="shared" si="17"/>
        <v>29.4</v>
      </c>
      <c r="I88" s="24"/>
      <c r="J88" s="24"/>
      <c r="K88" s="24"/>
      <c r="L88" s="24"/>
      <c r="M88" s="25"/>
      <c r="N88" s="25"/>
    </row>
    <row r="89" spans="1:14" ht="29.25" customHeight="1">
      <c r="A89" s="17">
        <v>73</v>
      </c>
      <c r="B89" s="10" t="s">
        <v>54</v>
      </c>
      <c r="C89" s="8">
        <f>F89+I89+L89</f>
        <v>8827.4</v>
      </c>
      <c r="D89" s="8">
        <f>G89+J89+M89</f>
        <v>4443.4</v>
      </c>
      <c r="E89" s="23">
        <f t="shared" si="19"/>
        <v>50.33645240954301</v>
      </c>
      <c r="F89" s="31">
        <v>1221.2</v>
      </c>
      <c r="G89" s="31">
        <v>528.2</v>
      </c>
      <c r="H89" s="24">
        <f t="shared" si="17"/>
        <v>43.25253848673436</v>
      </c>
      <c r="I89" s="31">
        <v>304.2</v>
      </c>
      <c r="J89" s="31">
        <v>74.3</v>
      </c>
      <c r="K89" s="31">
        <f>J89/I89*100</f>
        <v>24.424720578566735</v>
      </c>
      <c r="L89" s="31">
        <v>7302</v>
      </c>
      <c r="M89" s="32">
        <v>3840.9</v>
      </c>
      <c r="N89" s="24">
        <f>M89/L89*100</f>
        <v>52.60065735414955</v>
      </c>
    </row>
    <row r="90" spans="1:14" ht="29.25" customHeight="1">
      <c r="A90" s="17">
        <v>74</v>
      </c>
      <c r="B90" s="10" t="s">
        <v>65</v>
      </c>
      <c r="C90" s="8">
        <f>F90+I90+L90</f>
        <v>239</v>
      </c>
      <c r="D90" s="8">
        <f>G90+J90+M90</f>
        <v>217.6</v>
      </c>
      <c r="E90" s="23">
        <f t="shared" si="19"/>
        <v>91.0460251046025</v>
      </c>
      <c r="F90" s="31">
        <v>239</v>
      </c>
      <c r="G90" s="31">
        <v>217.6</v>
      </c>
      <c r="H90" s="24">
        <f t="shared" si="17"/>
        <v>91.0460251046025</v>
      </c>
      <c r="I90" s="31"/>
      <c r="J90" s="31"/>
      <c r="K90" s="31"/>
      <c r="L90" s="31"/>
      <c r="M90" s="32"/>
      <c r="N90" s="24"/>
    </row>
    <row r="91" spans="1:14" s="16" customFormat="1" ht="27.75" customHeight="1">
      <c r="A91" s="21"/>
      <c r="B91" s="22" t="s">
        <v>1</v>
      </c>
      <c r="C91" s="26">
        <f>SUM(C79:C90)</f>
        <v>18472.3</v>
      </c>
      <c r="D91" s="26">
        <f>SUM(D79:D90)</f>
        <v>9695.4</v>
      </c>
      <c r="E91" s="27">
        <f t="shared" si="19"/>
        <v>52.48615494551301</v>
      </c>
      <c r="F91" s="26">
        <f>SUM(F79:F90)</f>
        <v>8835</v>
      </c>
      <c r="G91" s="26">
        <f>SUM(G79:G90)</f>
        <v>4751.6</v>
      </c>
      <c r="H91" s="26">
        <f>G91/F91*100</f>
        <v>53.781550650820606</v>
      </c>
      <c r="I91" s="26">
        <f>SUM(I81:I89)</f>
        <v>2335.2999999999997</v>
      </c>
      <c r="J91" s="26">
        <f>SUM(J81:J89)</f>
        <v>1102.8999999999999</v>
      </c>
      <c r="K91" s="26">
        <f>J91/I91*100</f>
        <v>47.22733695884897</v>
      </c>
      <c r="L91" s="26">
        <f>SUM(L81:L89)</f>
        <v>7302</v>
      </c>
      <c r="M91" s="26">
        <f>SUM(M81:M89)</f>
        <v>3840.9</v>
      </c>
      <c r="N91" s="60">
        <f>M91/L91*100</f>
        <v>52.60065735414955</v>
      </c>
    </row>
    <row r="92" spans="1:14" ht="22.5" customHeight="1">
      <c r="A92" s="66" t="s">
        <v>21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21.75" customHeight="1">
      <c r="A93" s="17">
        <v>75</v>
      </c>
      <c r="B93" s="18" t="s">
        <v>2</v>
      </c>
      <c r="C93" s="8">
        <f aca="true" t="shared" si="20" ref="C93:D105">F93+I93+L93</f>
        <v>45</v>
      </c>
      <c r="D93" s="8">
        <f t="shared" si="20"/>
        <v>45</v>
      </c>
      <c r="E93" s="23">
        <f>D93/C93*100</f>
        <v>100</v>
      </c>
      <c r="F93" s="31">
        <v>45</v>
      </c>
      <c r="G93" s="31">
        <v>45</v>
      </c>
      <c r="H93" s="24">
        <f>G93/F93*100</f>
        <v>100</v>
      </c>
      <c r="I93" s="24"/>
      <c r="J93" s="24"/>
      <c r="K93" s="24"/>
      <c r="L93" s="24"/>
      <c r="M93" s="25"/>
      <c r="N93" s="25"/>
    </row>
    <row r="94" spans="1:14" ht="16.5" customHeight="1">
      <c r="A94" s="17">
        <v>76</v>
      </c>
      <c r="B94" s="18" t="s">
        <v>9</v>
      </c>
      <c r="C94" s="8">
        <f t="shared" si="20"/>
        <v>20</v>
      </c>
      <c r="D94" s="8">
        <f t="shared" si="20"/>
        <v>0</v>
      </c>
      <c r="E94" s="23">
        <f aca="true" t="shared" si="21" ref="E94:E105">D94/C94*100</f>
        <v>0</v>
      </c>
      <c r="F94" s="31">
        <v>20</v>
      </c>
      <c r="G94" s="31">
        <v>0</v>
      </c>
      <c r="H94" s="24">
        <f aca="true" t="shared" si="22" ref="H94:H105">G94/F94*100</f>
        <v>0</v>
      </c>
      <c r="I94" s="24"/>
      <c r="J94" s="24"/>
      <c r="K94" s="24"/>
      <c r="L94" s="24"/>
      <c r="M94" s="25"/>
      <c r="N94" s="25"/>
    </row>
    <row r="95" spans="1:14" ht="35.25" customHeight="1">
      <c r="A95" s="17">
        <v>77</v>
      </c>
      <c r="B95" s="18" t="s">
        <v>3</v>
      </c>
      <c r="C95" s="8">
        <f t="shared" si="20"/>
        <v>5296.3</v>
      </c>
      <c r="D95" s="8">
        <f t="shared" si="20"/>
        <v>4890.5</v>
      </c>
      <c r="E95" s="23">
        <f t="shared" si="21"/>
        <v>92.33804731605082</v>
      </c>
      <c r="F95" s="31">
        <v>1705.9</v>
      </c>
      <c r="G95" s="31">
        <v>1300.1</v>
      </c>
      <c r="H95" s="24">
        <f t="shared" si="22"/>
        <v>76.2119702209977</v>
      </c>
      <c r="I95" s="24">
        <v>3590.4</v>
      </c>
      <c r="J95" s="24">
        <v>3590.4</v>
      </c>
      <c r="K95" s="24">
        <f>J95/I95*100</f>
        <v>100</v>
      </c>
      <c r="L95" s="24"/>
      <c r="M95" s="25"/>
      <c r="N95" s="25"/>
    </row>
    <row r="96" spans="1:14" ht="36.75" customHeight="1">
      <c r="A96" s="17">
        <v>78</v>
      </c>
      <c r="B96" s="18" t="s">
        <v>0</v>
      </c>
      <c r="C96" s="8">
        <f t="shared" si="20"/>
        <v>6456</v>
      </c>
      <c r="D96" s="8">
        <f t="shared" si="20"/>
        <v>3400.2</v>
      </c>
      <c r="E96" s="23">
        <f t="shared" si="21"/>
        <v>52.66728624535316</v>
      </c>
      <c r="F96" s="31">
        <v>6456</v>
      </c>
      <c r="G96" s="32">
        <v>3400.2</v>
      </c>
      <c r="H96" s="24">
        <f t="shared" si="22"/>
        <v>52.66728624535316</v>
      </c>
      <c r="I96" s="24"/>
      <c r="J96" s="24"/>
      <c r="K96" s="24"/>
      <c r="L96" s="25"/>
      <c r="M96" s="25"/>
      <c r="N96" s="25"/>
    </row>
    <row r="97" spans="1:14" ht="20.25" customHeight="1">
      <c r="A97" s="17">
        <v>79</v>
      </c>
      <c r="B97" s="18" t="s">
        <v>4</v>
      </c>
      <c r="C97" s="8">
        <f t="shared" si="20"/>
        <v>70</v>
      </c>
      <c r="D97" s="8">
        <f t="shared" si="20"/>
        <v>2.9</v>
      </c>
      <c r="E97" s="23">
        <f t="shared" si="21"/>
        <v>4.142857142857142</v>
      </c>
      <c r="F97" s="31">
        <v>70</v>
      </c>
      <c r="G97" s="31">
        <v>2.9</v>
      </c>
      <c r="H97" s="24">
        <f t="shared" si="22"/>
        <v>4.142857142857142</v>
      </c>
      <c r="I97" s="24"/>
      <c r="J97" s="31"/>
      <c r="K97" s="24"/>
      <c r="L97" s="24"/>
      <c r="M97" s="25"/>
      <c r="N97" s="25"/>
    </row>
    <row r="98" spans="1:14" ht="18.75" customHeight="1">
      <c r="A98" s="17">
        <v>80</v>
      </c>
      <c r="B98" s="18" t="s">
        <v>5</v>
      </c>
      <c r="C98" s="8">
        <f t="shared" si="20"/>
        <v>17175.399999999998</v>
      </c>
      <c r="D98" s="8">
        <f t="shared" si="20"/>
        <v>12361</v>
      </c>
      <c r="E98" s="23">
        <f t="shared" si="21"/>
        <v>71.96921177963833</v>
      </c>
      <c r="F98" s="24">
        <v>16383.4</v>
      </c>
      <c r="G98" s="24">
        <v>11569</v>
      </c>
      <c r="H98" s="24">
        <f t="shared" si="22"/>
        <v>70.61415823333374</v>
      </c>
      <c r="I98" s="24">
        <v>484.2</v>
      </c>
      <c r="J98" s="31">
        <v>484.2</v>
      </c>
      <c r="K98" s="24">
        <f>J98/I98*100</f>
        <v>100</v>
      </c>
      <c r="L98" s="24">
        <v>307.8</v>
      </c>
      <c r="M98" s="25">
        <v>307.8</v>
      </c>
      <c r="N98" s="25">
        <f>M98/L98*100</f>
        <v>100</v>
      </c>
    </row>
    <row r="99" spans="1:14" ht="36.75" customHeight="1">
      <c r="A99" s="17">
        <v>81</v>
      </c>
      <c r="B99" s="18" t="s">
        <v>6</v>
      </c>
      <c r="C99" s="8">
        <f t="shared" si="20"/>
        <v>10</v>
      </c>
      <c r="D99" s="8">
        <f t="shared" si="20"/>
        <v>0</v>
      </c>
      <c r="E99" s="23">
        <f t="shared" si="21"/>
        <v>0</v>
      </c>
      <c r="F99" s="31">
        <v>10</v>
      </c>
      <c r="G99" s="31">
        <v>0</v>
      </c>
      <c r="H99" s="24">
        <f t="shared" si="22"/>
        <v>0</v>
      </c>
      <c r="I99" s="24"/>
      <c r="J99" s="31"/>
      <c r="K99" s="24"/>
      <c r="L99" s="24"/>
      <c r="M99" s="25"/>
      <c r="N99" s="25"/>
    </row>
    <row r="100" spans="1:14" ht="17.25" customHeight="1">
      <c r="A100" s="17">
        <v>82</v>
      </c>
      <c r="B100" s="18" t="s">
        <v>7</v>
      </c>
      <c r="C100" s="8">
        <f t="shared" si="20"/>
        <v>10</v>
      </c>
      <c r="D100" s="8">
        <f t="shared" si="20"/>
        <v>0</v>
      </c>
      <c r="E100" s="23">
        <f t="shared" si="21"/>
        <v>0</v>
      </c>
      <c r="F100" s="31">
        <v>10</v>
      </c>
      <c r="G100" s="31">
        <v>0</v>
      </c>
      <c r="H100" s="24">
        <f t="shared" si="22"/>
        <v>0</v>
      </c>
      <c r="I100" s="24"/>
      <c r="J100" s="24"/>
      <c r="K100" s="24"/>
      <c r="L100" s="24"/>
      <c r="M100" s="25"/>
      <c r="N100" s="25"/>
    </row>
    <row r="101" spans="1:14" ht="18" customHeight="1">
      <c r="A101" s="17">
        <v>83</v>
      </c>
      <c r="B101" s="18" t="s">
        <v>10</v>
      </c>
      <c r="C101" s="8">
        <f>F101+I101+L101</f>
        <v>25</v>
      </c>
      <c r="D101" s="8">
        <f>G101+J101+M101</f>
        <v>0</v>
      </c>
      <c r="E101" s="23">
        <f t="shared" si="21"/>
        <v>0</v>
      </c>
      <c r="F101" s="31">
        <v>25</v>
      </c>
      <c r="G101" s="31">
        <v>0</v>
      </c>
      <c r="H101" s="24">
        <f t="shared" si="22"/>
        <v>0</v>
      </c>
      <c r="I101" s="24"/>
      <c r="J101" s="24"/>
      <c r="K101" s="24"/>
      <c r="L101" s="24"/>
      <c r="M101" s="25"/>
      <c r="N101" s="25"/>
    </row>
    <row r="102" spans="1:14" ht="33.75" customHeight="1">
      <c r="A102" s="17">
        <v>84</v>
      </c>
      <c r="B102" s="18" t="s">
        <v>51</v>
      </c>
      <c r="C102" s="8">
        <f t="shared" si="20"/>
        <v>10</v>
      </c>
      <c r="D102" s="8">
        <f t="shared" si="20"/>
        <v>10</v>
      </c>
      <c r="E102" s="23">
        <f t="shared" si="21"/>
        <v>100</v>
      </c>
      <c r="F102" s="31">
        <v>10</v>
      </c>
      <c r="G102" s="31">
        <v>10</v>
      </c>
      <c r="H102" s="24">
        <f t="shared" si="22"/>
        <v>100</v>
      </c>
      <c r="I102" s="24"/>
      <c r="J102" s="24"/>
      <c r="K102" s="24"/>
      <c r="L102" s="24"/>
      <c r="M102" s="25"/>
      <c r="N102" s="25"/>
    </row>
    <row r="103" spans="1:14" ht="15" customHeight="1">
      <c r="A103" s="17">
        <v>85</v>
      </c>
      <c r="B103" s="18" t="s">
        <v>8</v>
      </c>
      <c r="C103" s="8">
        <f t="shared" si="20"/>
        <v>100</v>
      </c>
      <c r="D103" s="8">
        <f t="shared" si="20"/>
        <v>72.9</v>
      </c>
      <c r="E103" s="23">
        <f t="shared" si="21"/>
        <v>72.9</v>
      </c>
      <c r="F103" s="31">
        <v>100</v>
      </c>
      <c r="G103" s="31">
        <v>72.9</v>
      </c>
      <c r="H103" s="24">
        <f t="shared" si="22"/>
        <v>72.9</v>
      </c>
      <c r="I103" s="24"/>
      <c r="J103" s="24"/>
      <c r="K103" s="24"/>
      <c r="L103" s="24"/>
      <c r="M103" s="25"/>
      <c r="N103" s="25"/>
    </row>
    <row r="104" spans="1:14" ht="32.25" customHeight="1">
      <c r="A104" s="17">
        <v>86</v>
      </c>
      <c r="B104" s="18" t="s">
        <v>54</v>
      </c>
      <c r="C104" s="8">
        <f t="shared" si="20"/>
        <v>377</v>
      </c>
      <c r="D104" s="8">
        <f>G104+J104+M104</f>
        <v>231.9</v>
      </c>
      <c r="E104" s="23">
        <f t="shared" si="21"/>
        <v>61.51193633952254</v>
      </c>
      <c r="F104" s="31">
        <v>377</v>
      </c>
      <c r="G104" s="31">
        <v>231.9</v>
      </c>
      <c r="H104" s="24">
        <f t="shared" si="22"/>
        <v>61.51193633952254</v>
      </c>
      <c r="I104" s="24"/>
      <c r="J104" s="24"/>
      <c r="K104" s="24"/>
      <c r="L104" s="24"/>
      <c r="M104" s="25"/>
      <c r="N104" s="25"/>
    </row>
    <row r="105" spans="1:14" ht="32.25" customHeight="1">
      <c r="A105" s="17">
        <v>87</v>
      </c>
      <c r="B105" s="10" t="s">
        <v>65</v>
      </c>
      <c r="C105" s="8">
        <f t="shared" si="20"/>
        <v>697.5</v>
      </c>
      <c r="D105" s="8">
        <f>G105+J105+M105</f>
        <v>590.3</v>
      </c>
      <c r="E105" s="23">
        <f t="shared" si="21"/>
        <v>84.63082437275985</v>
      </c>
      <c r="F105" s="31">
        <v>697.5</v>
      </c>
      <c r="G105" s="31">
        <v>590.3</v>
      </c>
      <c r="H105" s="24">
        <f t="shared" si="22"/>
        <v>84.63082437275985</v>
      </c>
      <c r="I105" s="24"/>
      <c r="J105" s="24"/>
      <c r="K105" s="24"/>
      <c r="L105" s="24"/>
      <c r="M105" s="25"/>
      <c r="N105" s="25"/>
    </row>
    <row r="106" spans="1:14" s="16" customFormat="1" ht="20.25" customHeight="1">
      <c r="A106" s="21"/>
      <c r="B106" s="22" t="s">
        <v>1</v>
      </c>
      <c r="C106" s="26">
        <f>SUM(C93:C105)</f>
        <v>30292.199999999997</v>
      </c>
      <c r="D106" s="26">
        <f>SUM(D93:D105)</f>
        <v>21604.7</v>
      </c>
      <c r="E106" s="27">
        <f>D106/C106*100</f>
        <v>71.32100012544484</v>
      </c>
      <c r="F106" s="26">
        <f>SUM(F93:F105)</f>
        <v>25909.8</v>
      </c>
      <c r="G106" s="26">
        <f>SUM(G93:G105)</f>
        <v>17222.3</v>
      </c>
      <c r="H106" s="26">
        <f>G106/F106*100</f>
        <v>66.470215902863</v>
      </c>
      <c r="I106" s="26">
        <f>SUM(I93:I104)</f>
        <v>4074.6</v>
      </c>
      <c r="J106" s="26">
        <f>SUM(J93:J104)</f>
        <v>4074.6</v>
      </c>
      <c r="K106" s="26">
        <f>J106/I106*100</f>
        <v>100</v>
      </c>
      <c r="L106" s="26">
        <f>SUM(L93:L104)</f>
        <v>307.8</v>
      </c>
      <c r="M106" s="26">
        <f>SUM(M93:M104)</f>
        <v>307.8</v>
      </c>
      <c r="N106" s="28">
        <f>M106/L106*100</f>
        <v>100</v>
      </c>
    </row>
    <row r="107" spans="1:14" ht="18" customHeight="1">
      <c r="A107" s="66" t="s">
        <v>22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spans="1:14" ht="15.75" customHeight="1">
      <c r="A108" s="17">
        <v>88</v>
      </c>
      <c r="B108" s="18" t="s">
        <v>2</v>
      </c>
      <c r="C108" s="8">
        <f aca="true" t="shared" si="23" ref="C108:D117">F108+I108+L108</f>
        <v>25</v>
      </c>
      <c r="D108" s="8">
        <f t="shared" si="23"/>
        <v>25</v>
      </c>
      <c r="E108" s="23">
        <f>D108/C108*100</f>
        <v>100</v>
      </c>
      <c r="F108" s="31">
        <v>25</v>
      </c>
      <c r="G108" s="31">
        <v>25</v>
      </c>
      <c r="H108" s="24">
        <f>G108/F108*100</f>
        <v>100</v>
      </c>
      <c r="I108" s="24"/>
      <c r="J108" s="24"/>
      <c r="K108" s="24"/>
      <c r="L108" s="24"/>
      <c r="M108" s="25"/>
      <c r="N108" s="25"/>
    </row>
    <row r="109" spans="1:14" ht="15" customHeight="1">
      <c r="A109" s="17">
        <v>89</v>
      </c>
      <c r="B109" s="18" t="s">
        <v>9</v>
      </c>
      <c r="C109" s="8">
        <f t="shared" si="23"/>
        <v>10</v>
      </c>
      <c r="D109" s="8">
        <f t="shared" si="23"/>
        <v>7.1</v>
      </c>
      <c r="E109" s="23">
        <f aca="true" t="shared" si="24" ref="E109:E120">D109/C109*100</f>
        <v>71</v>
      </c>
      <c r="F109" s="31">
        <v>10</v>
      </c>
      <c r="G109" s="31">
        <v>7.1</v>
      </c>
      <c r="H109" s="24">
        <f aca="true" t="shared" si="25" ref="H109:H119">G109/F109*100</f>
        <v>71</v>
      </c>
      <c r="I109" s="24"/>
      <c r="J109" s="24"/>
      <c r="K109" s="24"/>
      <c r="L109" s="24"/>
      <c r="M109" s="25"/>
      <c r="N109" s="25"/>
    </row>
    <row r="110" spans="1:14" ht="35.25" customHeight="1">
      <c r="A110" s="17">
        <v>90</v>
      </c>
      <c r="B110" s="18" t="s">
        <v>3</v>
      </c>
      <c r="C110" s="8">
        <f t="shared" si="23"/>
        <v>7851</v>
      </c>
      <c r="D110" s="8">
        <f t="shared" si="23"/>
        <v>6231.4</v>
      </c>
      <c r="E110" s="23">
        <f t="shared" si="24"/>
        <v>79.37078079225576</v>
      </c>
      <c r="F110" s="31">
        <v>2802.6</v>
      </c>
      <c r="G110" s="31">
        <v>1183</v>
      </c>
      <c r="H110" s="24">
        <f t="shared" si="25"/>
        <v>42.210804253193466</v>
      </c>
      <c r="I110" s="24">
        <v>5048.4</v>
      </c>
      <c r="J110" s="24">
        <v>5048.4</v>
      </c>
      <c r="K110" s="24">
        <f>J110/I110*100</f>
        <v>100</v>
      </c>
      <c r="L110" s="24"/>
      <c r="M110" s="25"/>
      <c r="N110" s="25"/>
    </row>
    <row r="111" spans="1:14" ht="36.75" customHeight="1">
      <c r="A111" s="17">
        <v>91</v>
      </c>
      <c r="B111" s="18" t="s">
        <v>0</v>
      </c>
      <c r="C111" s="8">
        <f t="shared" si="23"/>
        <v>4377.9</v>
      </c>
      <c r="D111" s="8">
        <f t="shared" si="23"/>
        <v>3384.7999999999997</v>
      </c>
      <c r="E111" s="23">
        <f t="shared" si="24"/>
        <v>77.31560793987985</v>
      </c>
      <c r="F111" s="31">
        <v>4165.4</v>
      </c>
      <c r="G111" s="32">
        <v>3366.6</v>
      </c>
      <c r="H111" s="24">
        <f t="shared" si="25"/>
        <v>80.82297018293562</v>
      </c>
      <c r="I111" s="24">
        <v>212.5</v>
      </c>
      <c r="J111" s="24">
        <v>18.2</v>
      </c>
      <c r="K111" s="24">
        <f>J111/I111*100</f>
        <v>8.564705882352941</v>
      </c>
      <c r="L111" s="25"/>
      <c r="M111" s="25"/>
      <c r="N111" s="25"/>
    </row>
    <row r="112" spans="1:14" ht="15">
      <c r="A112" s="17">
        <v>92</v>
      </c>
      <c r="B112" s="18" t="s">
        <v>4</v>
      </c>
      <c r="C112" s="8">
        <f t="shared" si="23"/>
        <v>10</v>
      </c>
      <c r="D112" s="8">
        <f t="shared" si="23"/>
        <v>0</v>
      </c>
      <c r="E112" s="23">
        <f t="shared" si="24"/>
        <v>0</v>
      </c>
      <c r="F112" s="31">
        <v>10</v>
      </c>
      <c r="G112" s="31">
        <v>0</v>
      </c>
      <c r="H112" s="24">
        <f t="shared" si="25"/>
        <v>0</v>
      </c>
      <c r="I112" s="24"/>
      <c r="J112" s="31"/>
      <c r="K112" s="24"/>
      <c r="L112" s="24"/>
      <c r="M112" s="25"/>
      <c r="N112" s="25"/>
    </row>
    <row r="113" spans="1:14" ht="15.75" customHeight="1">
      <c r="A113" s="17">
        <v>93</v>
      </c>
      <c r="B113" s="18" t="s">
        <v>5</v>
      </c>
      <c r="C113" s="8">
        <f t="shared" si="23"/>
        <v>9240</v>
      </c>
      <c r="D113" s="8">
        <f t="shared" si="23"/>
        <v>5771.4</v>
      </c>
      <c r="E113" s="23">
        <f t="shared" si="24"/>
        <v>62.46103896103896</v>
      </c>
      <c r="F113" s="24">
        <v>9240</v>
      </c>
      <c r="G113" s="24">
        <v>5771.4</v>
      </c>
      <c r="H113" s="24">
        <f t="shared" si="25"/>
        <v>62.46103896103896</v>
      </c>
      <c r="I113" s="24"/>
      <c r="J113" s="31"/>
      <c r="K113" s="24"/>
      <c r="L113" s="24"/>
      <c r="M113" s="25"/>
      <c r="N113" s="24"/>
    </row>
    <row r="114" spans="1:14" ht="29.25" customHeight="1">
      <c r="A114" s="17">
        <v>94</v>
      </c>
      <c r="B114" s="18" t="s">
        <v>6</v>
      </c>
      <c r="C114" s="8">
        <f t="shared" si="23"/>
        <v>10</v>
      </c>
      <c r="D114" s="8">
        <f t="shared" si="23"/>
        <v>0</v>
      </c>
      <c r="E114" s="23">
        <f t="shared" si="24"/>
        <v>0</v>
      </c>
      <c r="F114" s="31">
        <v>10</v>
      </c>
      <c r="G114" s="31">
        <v>0</v>
      </c>
      <c r="H114" s="24">
        <f t="shared" si="25"/>
        <v>0</v>
      </c>
      <c r="I114" s="24"/>
      <c r="J114" s="31"/>
      <c r="K114" s="24"/>
      <c r="L114" s="24"/>
      <c r="M114" s="25"/>
      <c r="N114" s="24"/>
    </row>
    <row r="115" spans="1:14" ht="20.25" customHeight="1">
      <c r="A115" s="17">
        <v>95</v>
      </c>
      <c r="B115" s="18" t="s">
        <v>7</v>
      </c>
      <c r="C115" s="8">
        <f t="shared" si="23"/>
        <v>10</v>
      </c>
      <c r="D115" s="8">
        <f t="shared" si="23"/>
        <v>0</v>
      </c>
      <c r="E115" s="23">
        <f t="shared" si="24"/>
        <v>0</v>
      </c>
      <c r="F115" s="31">
        <v>10</v>
      </c>
      <c r="G115" s="31">
        <v>0</v>
      </c>
      <c r="H115" s="24">
        <f t="shared" si="25"/>
        <v>0</v>
      </c>
      <c r="I115" s="24"/>
      <c r="J115" s="24"/>
      <c r="K115" s="24"/>
      <c r="L115" s="24"/>
      <c r="M115" s="25"/>
      <c r="N115" s="24"/>
    </row>
    <row r="116" spans="1:14" ht="21.75" customHeight="1">
      <c r="A116" s="17">
        <v>96</v>
      </c>
      <c r="B116" s="18" t="s">
        <v>10</v>
      </c>
      <c r="C116" s="8">
        <f t="shared" si="23"/>
        <v>30</v>
      </c>
      <c r="D116" s="8">
        <f t="shared" si="23"/>
        <v>18</v>
      </c>
      <c r="E116" s="23">
        <f t="shared" si="24"/>
        <v>60</v>
      </c>
      <c r="F116" s="31">
        <v>30</v>
      </c>
      <c r="G116" s="31">
        <v>18</v>
      </c>
      <c r="H116" s="24">
        <f t="shared" si="25"/>
        <v>60</v>
      </c>
      <c r="I116" s="24"/>
      <c r="J116" s="24"/>
      <c r="K116" s="24"/>
      <c r="L116" s="24"/>
      <c r="M116" s="25"/>
      <c r="N116" s="24"/>
    </row>
    <row r="117" spans="1:14" ht="19.5" customHeight="1">
      <c r="A117" s="17">
        <v>97</v>
      </c>
      <c r="B117" s="18" t="s">
        <v>8</v>
      </c>
      <c r="C117" s="8">
        <f t="shared" si="23"/>
        <v>50</v>
      </c>
      <c r="D117" s="8">
        <f t="shared" si="23"/>
        <v>24.9</v>
      </c>
      <c r="E117" s="23">
        <f t="shared" si="24"/>
        <v>49.8</v>
      </c>
      <c r="F117" s="31">
        <v>50</v>
      </c>
      <c r="G117" s="31">
        <v>24.9</v>
      </c>
      <c r="H117" s="24">
        <f t="shared" si="25"/>
        <v>49.8</v>
      </c>
      <c r="I117" s="24"/>
      <c r="J117" s="24"/>
      <c r="K117" s="24"/>
      <c r="L117" s="24"/>
      <c r="M117" s="25"/>
      <c r="N117" s="24"/>
    </row>
    <row r="118" spans="1:14" ht="33" customHeight="1">
      <c r="A118" s="17">
        <v>98</v>
      </c>
      <c r="B118" s="18" t="s">
        <v>54</v>
      </c>
      <c r="C118" s="8">
        <f>F118+I118+L118</f>
        <v>1033.6</v>
      </c>
      <c r="D118" s="8">
        <f>G118+J118+M118</f>
        <v>159</v>
      </c>
      <c r="E118" s="23">
        <f>D118/C118*100</f>
        <v>15.38312693498452</v>
      </c>
      <c r="F118" s="31">
        <v>1033.6</v>
      </c>
      <c r="G118" s="31">
        <v>159</v>
      </c>
      <c r="H118" s="24">
        <f t="shared" si="25"/>
        <v>15.38312693498452</v>
      </c>
      <c r="I118" s="24"/>
      <c r="J118" s="24"/>
      <c r="K118" s="24"/>
      <c r="L118" s="24"/>
      <c r="M118" s="25"/>
      <c r="N118" s="24"/>
    </row>
    <row r="119" spans="1:14" ht="33" customHeight="1">
      <c r="A119" s="17">
        <v>99</v>
      </c>
      <c r="B119" s="10" t="s">
        <v>65</v>
      </c>
      <c r="C119" s="8">
        <f>F119+I119+L119</f>
        <v>450</v>
      </c>
      <c r="D119" s="8">
        <f>G119+J119+M119</f>
        <v>336.8</v>
      </c>
      <c r="E119" s="23">
        <f>D119/C119*100</f>
        <v>74.84444444444445</v>
      </c>
      <c r="F119" s="31">
        <v>450</v>
      </c>
      <c r="G119" s="31">
        <v>336.8</v>
      </c>
      <c r="H119" s="24">
        <f t="shared" si="25"/>
        <v>74.84444444444445</v>
      </c>
      <c r="I119" s="24"/>
      <c r="J119" s="24"/>
      <c r="K119" s="24"/>
      <c r="L119" s="24"/>
      <c r="M119" s="25"/>
      <c r="N119" s="24"/>
    </row>
    <row r="120" spans="1:14" s="16" customFormat="1" ht="18.75" customHeight="1">
      <c r="A120" s="21"/>
      <c r="B120" s="22" t="s">
        <v>1</v>
      </c>
      <c r="C120" s="26">
        <f>SUM(C108:C119)</f>
        <v>23097.5</v>
      </c>
      <c r="D120" s="26">
        <f>SUM(D108:D119)</f>
        <v>15958.399999999998</v>
      </c>
      <c r="E120" s="27">
        <f t="shared" si="24"/>
        <v>69.09146011473102</v>
      </c>
      <c r="F120" s="26">
        <f>SUM(F108:F119)</f>
        <v>17836.6</v>
      </c>
      <c r="G120" s="26">
        <f>SUM(G108:G119)</f>
        <v>10891.799999999997</v>
      </c>
      <c r="H120" s="26">
        <f>G120/F120*100</f>
        <v>61.06432840339525</v>
      </c>
      <c r="I120" s="26">
        <f>SUM(I108:I118)</f>
        <v>5260.9</v>
      </c>
      <c r="J120" s="26">
        <f>SUM(J108:J117)</f>
        <v>5066.599999999999</v>
      </c>
      <c r="K120" s="26">
        <f>J120/I120*100</f>
        <v>96.30671558098423</v>
      </c>
      <c r="L120" s="26">
        <f>SUM(L108:L118)</f>
        <v>0</v>
      </c>
      <c r="M120" s="26">
        <v>0</v>
      </c>
      <c r="N120" s="26"/>
    </row>
    <row r="121" spans="1:14" ht="20.25" customHeight="1">
      <c r="A121" s="66" t="s">
        <v>23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</row>
    <row r="122" spans="1:14" ht="23.25" customHeight="1">
      <c r="A122" s="17">
        <v>100</v>
      </c>
      <c r="B122" s="18" t="s">
        <v>2</v>
      </c>
      <c r="C122" s="8">
        <f aca="true" t="shared" si="26" ref="C122:D128">F122+I122+L122</f>
        <v>112</v>
      </c>
      <c r="D122" s="8">
        <f t="shared" si="26"/>
        <v>88</v>
      </c>
      <c r="E122" s="23">
        <f>D122/C122*100</f>
        <v>78.57142857142857</v>
      </c>
      <c r="F122" s="31">
        <v>112</v>
      </c>
      <c r="G122" s="31">
        <v>88</v>
      </c>
      <c r="H122" s="24">
        <f aca="true" t="shared" si="27" ref="H122:H129">G122/F122*100</f>
        <v>78.57142857142857</v>
      </c>
      <c r="I122" s="24"/>
      <c r="J122" s="24"/>
      <c r="K122" s="24"/>
      <c r="L122" s="24"/>
      <c r="M122" s="25"/>
      <c r="N122" s="25"/>
    </row>
    <row r="123" spans="1:14" ht="36" customHeight="1">
      <c r="A123" s="17">
        <v>101</v>
      </c>
      <c r="B123" s="18" t="s">
        <v>3</v>
      </c>
      <c r="C123" s="8">
        <f t="shared" si="26"/>
        <v>2912.7</v>
      </c>
      <c r="D123" s="8">
        <f t="shared" si="26"/>
        <v>1584.5</v>
      </c>
      <c r="E123" s="23">
        <f aca="true" t="shared" si="28" ref="E123:E129">D123/C123*100</f>
        <v>54.39969787482405</v>
      </c>
      <c r="F123" s="31">
        <v>2912.7</v>
      </c>
      <c r="G123" s="31">
        <v>1584.5</v>
      </c>
      <c r="H123" s="24">
        <f t="shared" si="27"/>
        <v>54.39969787482405</v>
      </c>
      <c r="I123" s="31"/>
      <c r="J123" s="31">
        <v>0</v>
      </c>
      <c r="K123" s="24"/>
      <c r="L123" s="24"/>
      <c r="M123" s="25"/>
      <c r="N123" s="25"/>
    </row>
    <row r="124" spans="1:14" ht="29.25" customHeight="1">
      <c r="A124" s="17">
        <v>102</v>
      </c>
      <c r="B124" s="18" t="s">
        <v>0</v>
      </c>
      <c r="C124" s="8">
        <f t="shared" si="26"/>
        <v>5169.9</v>
      </c>
      <c r="D124" s="8">
        <f t="shared" si="26"/>
        <v>3061.3</v>
      </c>
      <c r="E124" s="23">
        <f t="shared" si="28"/>
        <v>59.213911294222335</v>
      </c>
      <c r="F124" s="31">
        <v>5169.9</v>
      </c>
      <c r="G124" s="32">
        <v>3061.3</v>
      </c>
      <c r="H124" s="24">
        <f t="shared" si="27"/>
        <v>59.213911294222335</v>
      </c>
      <c r="I124" s="24"/>
      <c r="J124" s="24"/>
      <c r="K124" s="24"/>
      <c r="L124" s="25"/>
      <c r="M124" s="25"/>
      <c r="N124" s="25"/>
    </row>
    <row r="125" spans="1:14" ht="21" customHeight="1">
      <c r="A125" s="17">
        <v>103</v>
      </c>
      <c r="B125" s="18" t="s">
        <v>4</v>
      </c>
      <c r="C125" s="8">
        <f t="shared" si="26"/>
        <v>3.4</v>
      </c>
      <c r="D125" s="8">
        <f t="shared" si="26"/>
        <v>3.3</v>
      </c>
      <c r="E125" s="23">
        <f t="shared" si="28"/>
        <v>97.05882352941177</v>
      </c>
      <c r="F125" s="31">
        <v>3.4</v>
      </c>
      <c r="G125" s="31">
        <v>3.3</v>
      </c>
      <c r="H125" s="24">
        <f t="shared" si="27"/>
        <v>97.05882352941177</v>
      </c>
      <c r="I125" s="31"/>
      <c r="J125" s="31"/>
      <c r="K125" s="24"/>
      <c r="L125" s="24"/>
      <c r="M125" s="25"/>
      <c r="N125" s="25"/>
    </row>
    <row r="126" spans="1:14" ht="15" customHeight="1">
      <c r="A126" s="17">
        <v>104</v>
      </c>
      <c r="B126" s="18" t="s">
        <v>5</v>
      </c>
      <c r="C126" s="8">
        <f t="shared" si="26"/>
        <v>11490.9</v>
      </c>
      <c r="D126" s="8">
        <f t="shared" si="26"/>
        <v>6987.1</v>
      </c>
      <c r="E126" s="23">
        <f t="shared" si="28"/>
        <v>60.8055069663821</v>
      </c>
      <c r="F126" s="24">
        <v>11490.9</v>
      </c>
      <c r="G126" s="24">
        <v>6987.1</v>
      </c>
      <c r="H126" s="24">
        <f t="shared" si="27"/>
        <v>60.8055069663821</v>
      </c>
      <c r="I126" s="31"/>
      <c r="J126" s="31"/>
      <c r="K126" s="24"/>
      <c r="L126" s="24"/>
      <c r="M126" s="25"/>
      <c r="N126" s="25"/>
    </row>
    <row r="127" spans="1:14" ht="15" customHeight="1">
      <c r="A127" s="17">
        <v>105</v>
      </c>
      <c r="B127" s="18" t="s">
        <v>7</v>
      </c>
      <c r="C127" s="8">
        <f t="shared" si="26"/>
        <v>4</v>
      </c>
      <c r="D127" s="8">
        <f t="shared" si="26"/>
        <v>0</v>
      </c>
      <c r="E127" s="23">
        <f t="shared" si="28"/>
        <v>0</v>
      </c>
      <c r="F127" s="24">
        <v>4</v>
      </c>
      <c r="G127" s="24">
        <v>0</v>
      </c>
      <c r="H127" s="24">
        <f t="shared" si="27"/>
        <v>0</v>
      </c>
      <c r="I127" s="31"/>
      <c r="J127" s="31"/>
      <c r="K127" s="24"/>
      <c r="L127" s="24"/>
      <c r="M127" s="25"/>
      <c r="N127" s="25"/>
    </row>
    <row r="128" spans="1:14" ht="36.75" customHeight="1">
      <c r="A128" s="17">
        <v>106</v>
      </c>
      <c r="B128" s="18" t="s">
        <v>6</v>
      </c>
      <c r="C128" s="8">
        <f t="shared" si="26"/>
        <v>110</v>
      </c>
      <c r="D128" s="8">
        <f t="shared" si="26"/>
        <v>110</v>
      </c>
      <c r="E128" s="23">
        <f t="shared" si="28"/>
        <v>100</v>
      </c>
      <c r="F128" s="31">
        <v>110</v>
      </c>
      <c r="G128" s="31">
        <v>110</v>
      </c>
      <c r="H128" s="24">
        <f t="shared" si="27"/>
        <v>100</v>
      </c>
      <c r="I128" s="24"/>
      <c r="J128" s="24"/>
      <c r="K128" s="24"/>
      <c r="L128" s="24"/>
      <c r="M128" s="25"/>
      <c r="N128" s="25"/>
    </row>
    <row r="129" spans="1:14" s="16" customFormat="1" ht="18" customHeight="1">
      <c r="A129" s="21"/>
      <c r="B129" s="22" t="s">
        <v>1</v>
      </c>
      <c r="C129" s="26">
        <f>SUM(C122:C128)</f>
        <v>19802.899999999998</v>
      </c>
      <c r="D129" s="26">
        <f>SUM(D122:D128)</f>
        <v>11834.2</v>
      </c>
      <c r="E129" s="27">
        <f t="shared" si="28"/>
        <v>59.759934151058694</v>
      </c>
      <c r="F129" s="26">
        <f>SUM(F122:F128)</f>
        <v>19802.899999999998</v>
      </c>
      <c r="G129" s="26">
        <f>SUM(G122:G128)</f>
        <v>11834.2</v>
      </c>
      <c r="H129" s="26">
        <f t="shared" si="27"/>
        <v>59.759934151058694</v>
      </c>
      <c r="I129" s="26">
        <f>SUM(I122:I128)</f>
        <v>0</v>
      </c>
      <c r="J129" s="26">
        <f>SUM(J122:J128)</f>
        <v>0</v>
      </c>
      <c r="K129" s="26">
        <v>0</v>
      </c>
      <c r="L129" s="26">
        <f>SUM(L122:L128)</f>
        <v>0</v>
      </c>
      <c r="M129" s="26">
        <f>SUM(M122:M128)</f>
        <v>0</v>
      </c>
      <c r="N129" s="28"/>
    </row>
    <row r="130" spans="1:14" ht="22.5" customHeight="1">
      <c r="A130" s="66" t="s">
        <v>24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</row>
    <row r="131" spans="1:14" ht="23.25" customHeight="1">
      <c r="A131" s="17">
        <v>107</v>
      </c>
      <c r="B131" s="18" t="s">
        <v>2</v>
      </c>
      <c r="C131" s="8">
        <f aca="true" t="shared" si="29" ref="C131:D141">F131+I131+L131</f>
        <v>210</v>
      </c>
      <c r="D131" s="8">
        <f t="shared" si="29"/>
        <v>110</v>
      </c>
      <c r="E131" s="23">
        <f>D131/C131*100</f>
        <v>52.38095238095239</v>
      </c>
      <c r="F131" s="31">
        <v>210</v>
      </c>
      <c r="G131" s="31">
        <v>110</v>
      </c>
      <c r="H131" s="24">
        <f>G131/F131*100</f>
        <v>52.38095238095239</v>
      </c>
      <c r="I131" s="24"/>
      <c r="J131" s="24"/>
      <c r="K131" s="24"/>
      <c r="L131" s="24"/>
      <c r="M131" s="25"/>
      <c r="N131" s="25"/>
    </row>
    <row r="132" spans="1:14" ht="30" customHeight="1">
      <c r="A132" s="17">
        <v>108</v>
      </c>
      <c r="B132" s="18" t="s">
        <v>3</v>
      </c>
      <c r="C132" s="8">
        <f t="shared" si="29"/>
        <v>10634.8</v>
      </c>
      <c r="D132" s="8">
        <f t="shared" si="29"/>
        <v>6826</v>
      </c>
      <c r="E132" s="23">
        <f aca="true" t="shared" si="30" ref="E132:E143">D132/C132*100</f>
        <v>64.18550419377893</v>
      </c>
      <c r="F132" s="31">
        <v>10634.8</v>
      </c>
      <c r="G132" s="32">
        <v>6826</v>
      </c>
      <c r="H132" s="24">
        <f aca="true" t="shared" si="31" ref="H132:H142">G132/F132*100</f>
        <v>64.18550419377893</v>
      </c>
      <c r="I132" s="24"/>
      <c r="J132" s="24">
        <v>0</v>
      </c>
      <c r="K132" s="24">
        <v>0</v>
      </c>
      <c r="L132" s="25"/>
      <c r="M132" s="25"/>
      <c r="N132" s="25"/>
    </row>
    <row r="133" spans="1:14" ht="36.75" customHeight="1">
      <c r="A133" s="17">
        <v>109</v>
      </c>
      <c r="B133" s="18" t="s">
        <v>0</v>
      </c>
      <c r="C133" s="8">
        <f t="shared" si="29"/>
        <v>5320</v>
      </c>
      <c r="D133" s="8">
        <f t="shared" si="29"/>
        <v>4040.6</v>
      </c>
      <c r="E133" s="23">
        <f t="shared" si="30"/>
        <v>75.95112781954887</v>
      </c>
      <c r="F133" s="31">
        <v>5320</v>
      </c>
      <c r="G133" s="32">
        <v>4040.6</v>
      </c>
      <c r="H133" s="24">
        <f t="shared" si="31"/>
        <v>75.95112781954887</v>
      </c>
      <c r="I133" s="24"/>
      <c r="J133" s="31"/>
      <c r="K133" s="31"/>
      <c r="L133" s="25"/>
      <c r="M133" s="25"/>
      <c r="N133" s="25"/>
    </row>
    <row r="134" spans="1:14" ht="21.75" customHeight="1">
      <c r="A134" s="17">
        <v>110</v>
      </c>
      <c r="B134" s="18" t="s">
        <v>4</v>
      </c>
      <c r="C134" s="8">
        <f t="shared" si="29"/>
        <v>50</v>
      </c>
      <c r="D134" s="8">
        <f t="shared" si="29"/>
        <v>37.3</v>
      </c>
      <c r="E134" s="23">
        <f t="shared" si="30"/>
        <v>74.6</v>
      </c>
      <c r="F134" s="31">
        <v>50</v>
      </c>
      <c r="G134" s="31">
        <v>37.3</v>
      </c>
      <c r="H134" s="24">
        <f t="shared" si="31"/>
        <v>74.6</v>
      </c>
      <c r="I134" s="24"/>
      <c r="J134" s="31"/>
      <c r="K134" s="31"/>
      <c r="L134" s="24"/>
      <c r="M134" s="25"/>
      <c r="N134" s="25"/>
    </row>
    <row r="135" spans="1:14" ht="24" customHeight="1">
      <c r="A135" s="17">
        <v>111</v>
      </c>
      <c r="B135" s="18" t="s">
        <v>5</v>
      </c>
      <c r="C135" s="8">
        <f t="shared" si="29"/>
        <v>17060</v>
      </c>
      <c r="D135" s="8">
        <f t="shared" si="29"/>
        <v>10854.9</v>
      </c>
      <c r="E135" s="23">
        <f t="shared" si="30"/>
        <v>63.62778429073857</v>
      </c>
      <c r="F135" s="24">
        <v>17060</v>
      </c>
      <c r="G135" s="24">
        <v>10854.9</v>
      </c>
      <c r="H135" s="24">
        <f t="shared" si="31"/>
        <v>63.62778429073857</v>
      </c>
      <c r="I135" s="24"/>
      <c r="J135" s="31"/>
      <c r="K135" s="31"/>
      <c r="L135" s="24"/>
      <c r="M135" s="25"/>
      <c r="N135" s="24"/>
    </row>
    <row r="136" spans="1:14" ht="30" customHeight="1">
      <c r="A136" s="17">
        <v>112</v>
      </c>
      <c r="B136" s="18" t="s">
        <v>6</v>
      </c>
      <c r="C136" s="8">
        <f t="shared" si="29"/>
        <v>150</v>
      </c>
      <c r="D136" s="8">
        <f t="shared" si="29"/>
        <v>62.3</v>
      </c>
      <c r="E136" s="23">
        <f t="shared" si="30"/>
        <v>41.53333333333333</v>
      </c>
      <c r="F136" s="31">
        <v>150</v>
      </c>
      <c r="G136" s="31">
        <v>62.3</v>
      </c>
      <c r="H136" s="24">
        <f t="shared" si="31"/>
        <v>41.53333333333333</v>
      </c>
      <c r="I136" s="24"/>
      <c r="J136" s="31"/>
      <c r="K136" s="31"/>
      <c r="L136" s="24"/>
      <c r="M136" s="25"/>
      <c r="N136" s="24"/>
    </row>
    <row r="137" spans="1:14" ht="30" customHeight="1">
      <c r="A137" s="17">
        <v>113</v>
      </c>
      <c r="B137" s="18" t="s">
        <v>11</v>
      </c>
      <c r="C137" s="8">
        <f t="shared" si="29"/>
        <v>10</v>
      </c>
      <c r="D137" s="8">
        <f t="shared" si="29"/>
        <v>0</v>
      </c>
      <c r="E137" s="23">
        <f t="shared" si="30"/>
        <v>0</v>
      </c>
      <c r="F137" s="31">
        <v>10</v>
      </c>
      <c r="G137" s="31">
        <v>0</v>
      </c>
      <c r="H137" s="24">
        <f t="shared" si="31"/>
        <v>0</v>
      </c>
      <c r="I137" s="24"/>
      <c r="J137" s="31"/>
      <c r="K137" s="31"/>
      <c r="L137" s="24"/>
      <c r="M137" s="25"/>
      <c r="N137" s="24"/>
    </row>
    <row r="138" spans="1:14" s="20" customFormat="1" ht="17.25" customHeight="1">
      <c r="A138" s="17">
        <v>114</v>
      </c>
      <c r="B138" s="18" t="s">
        <v>10</v>
      </c>
      <c r="C138" s="8">
        <f t="shared" si="29"/>
        <v>15</v>
      </c>
      <c r="D138" s="8">
        <f t="shared" si="29"/>
        <v>0</v>
      </c>
      <c r="E138" s="23">
        <f t="shared" si="30"/>
        <v>0</v>
      </c>
      <c r="F138" s="31">
        <v>15</v>
      </c>
      <c r="G138" s="31">
        <v>0</v>
      </c>
      <c r="H138" s="24">
        <f t="shared" si="31"/>
        <v>0</v>
      </c>
      <c r="I138" s="24"/>
      <c r="J138" s="24"/>
      <c r="K138" s="31"/>
      <c r="L138" s="24"/>
      <c r="M138" s="25"/>
      <c r="N138" s="24"/>
    </row>
    <row r="139" spans="1:14" s="20" customFormat="1" ht="22.5" customHeight="1">
      <c r="A139" s="17">
        <v>115</v>
      </c>
      <c r="B139" s="18" t="s">
        <v>15</v>
      </c>
      <c r="C139" s="8">
        <f t="shared" si="29"/>
        <v>10</v>
      </c>
      <c r="D139" s="8">
        <f t="shared" si="29"/>
        <v>0</v>
      </c>
      <c r="E139" s="23">
        <f t="shared" si="30"/>
        <v>0</v>
      </c>
      <c r="F139" s="31">
        <v>10</v>
      </c>
      <c r="G139" s="31">
        <v>0</v>
      </c>
      <c r="H139" s="24">
        <f t="shared" si="31"/>
        <v>0</v>
      </c>
      <c r="I139" s="24"/>
      <c r="J139" s="24"/>
      <c r="K139" s="31"/>
      <c r="L139" s="24"/>
      <c r="M139" s="25"/>
      <c r="N139" s="24"/>
    </row>
    <row r="140" spans="1:14" ht="30">
      <c r="A140" s="17">
        <v>116</v>
      </c>
      <c r="B140" s="18" t="s">
        <v>8</v>
      </c>
      <c r="C140" s="8">
        <f t="shared" si="29"/>
        <v>50</v>
      </c>
      <c r="D140" s="8">
        <f t="shared" si="29"/>
        <v>24.9</v>
      </c>
      <c r="E140" s="23">
        <f t="shared" si="30"/>
        <v>49.8</v>
      </c>
      <c r="F140" s="31">
        <v>50</v>
      </c>
      <c r="G140" s="31">
        <v>24.9</v>
      </c>
      <c r="H140" s="24">
        <f t="shared" si="31"/>
        <v>49.8</v>
      </c>
      <c r="I140" s="24"/>
      <c r="J140" s="24"/>
      <c r="K140" s="31"/>
      <c r="L140" s="24"/>
      <c r="M140" s="25"/>
      <c r="N140" s="24"/>
    </row>
    <row r="141" spans="1:14" s="20" customFormat="1" ht="15">
      <c r="A141" s="17">
        <v>117</v>
      </c>
      <c r="B141" s="18" t="s">
        <v>16</v>
      </c>
      <c r="C141" s="8">
        <f t="shared" si="29"/>
        <v>580</v>
      </c>
      <c r="D141" s="8">
        <f t="shared" si="29"/>
        <v>502.6</v>
      </c>
      <c r="E141" s="23">
        <f t="shared" si="30"/>
        <v>86.6551724137931</v>
      </c>
      <c r="F141" s="31">
        <v>580</v>
      </c>
      <c r="G141" s="31">
        <v>502.6</v>
      </c>
      <c r="H141" s="24">
        <f t="shared" si="31"/>
        <v>86.6551724137931</v>
      </c>
      <c r="I141" s="24"/>
      <c r="J141" s="24"/>
      <c r="K141" s="31"/>
      <c r="L141" s="24"/>
      <c r="M141" s="25"/>
      <c r="N141" s="24"/>
    </row>
    <row r="142" spans="1:14" s="20" customFormat="1" ht="30">
      <c r="A142" s="17">
        <v>118</v>
      </c>
      <c r="B142" s="18" t="s">
        <v>54</v>
      </c>
      <c r="C142" s="8">
        <f>F142+I142+L142</f>
        <v>105</v>
      </c>
      <c r="D142" s="8">
        <f>G142+J142+M142</f>
        <v>104.2</v>
      </c>
      <c r="E142" s="23">
        <f>D142/C142*100</f>
        <v>99.23809523809524</v>
      </c>
      <c r="F142" s="31">
        <v>105</v>
      </c>
      <c r="G142" s="31">
        <v>104.2</v>
      </c>
      <c r="H142" s="24">
        <f t="shared" si="31"/>
        <v>99.23809523809524</v>
      </c>
      <c r="I142" s="24"/>
      <c r="J142" s="24"/>
      <c r="K142" s="31"/>
      <c r="L142" s="24"/>
      <c r="M142" s="25"/>
      <c r="N142" s="24"/>
    </row>
    <row r="143" spans="1:14" s="16" customFormat="1" ht="21.75" customHeight="1">
      <c r="A143" s="21"/>
      <c r="B143" s="22" t="s">
        <v>1</v>
      </c>
      <c r="C143" s="26">
        <f>SUM(C131:C142)</f>
        <v>34194.8</v>
      </c>
      <c r="D143" s="26">
        <f>SUM(D131:D142)</f>
        <v>22562.8</v>
      </c>
      <c r="E143" s="27">
        <f t="shared" si="30"/>
        <v>65.98313193818942</v>
      </c>
      <c r="F143" s="26">
        <f>SUM(F131:F142)</f>
        <v>34194.8</v>
      </c>
      <c r="G143" s="26">
        <f>SUM(G131:G142)</f>
        <v>22562.8</v>
      </c>
      <c r="H143" s="26">
        <f>G143/F143*100</f>
        <v>65.98313193818942</v>
      </c>
      <c r="I143" s="26">
        <f>SUM(I131:I142)</f>
        <v>0</v>
      </c>
      <c r="J143" s="26">
        <f>SUM(J131:J141)</f>
        <v>0</v>
      </c>
      <c r="K143" s="26">
        <v>0</v>
      </c>
      <c r="L143" s="26">
        <f>SUM(L131:L142)</f>
        <v>0</v>
      </c>
      <c r="M143" s="26">
        <f>SUM(M131:M142)</f>
        <v>0</v>
      </c>
      <c r="N143" s="26"/>
    </row>
    <row r="144" spans="2:12" ht="12.75" customHeight="1">
      <c r="B144" s="35"/>
      <c r="C144" s="36"/>
      <c r="D144" s="36"/>
      <c r="E144" s="36"/>
      <c r="F144" s="35"/>
      <c r="G144" s="35"/>
      <c r="H144" s="35"/>
      <c r="I144" s="35"/>
      <c r="J144" s="35"/>
      <c r="K144" s="35"/>
      <c r="L144" s="35"/>
    </row>
    <row r="146" spans="3:14" ht="15">
      <c r="C146" s="38">
        <f>C25+C38+C53+C64+C77+C91+C106+C120+C129+C143</f>
        <v>2250439.0999999996</v>
      </c>
      <c r="D146" s="38">
        <f>D25+D38+D53+D64+D77+D91+D106+D120+D129+D143</f>
        <v>1447095.7999999998</v>
      </c>
      <c r="E146" s="38">
        <f>SUM(D146/C146*100)</f>
        <v>64.30281983635993</v>
      </c>
      <c r="F146" s="38">
        <f>F25+F38+F53+F64+F77+F91+F106+F120+F129+F143</f>
        <v>953391.0000000002</v>
      </c>
      <c r="G146" s="38">
        <f>G25+G38+G53+G64+G77+G91+G106+G120+G129+G143</f>
        <v>569044.7999999999</v>
      </c>
      <c r="H146" s="38">
        <f>SUM(G146/F146*100)</f>
        <v>59.686403584678246</v>
      </c>
      <c r="I146" s="38">
        <f>I25+I38+I53+I64+I77+I91+I106+I120+I129+I143</f>
        <v>1250542.4000000001</v>
      </c>
      <c r="J146" s="38">
        <f>J25+J38+J53+J64+J77+J91+J106+J120+J129+J143</f>
        <v>859281</v>
      </c>
      <c r="K146" s="38">
        <f>SUM(J146/I146*100)</f>
        <v>68.71266420075001</v>
      </c>
      <c r="L146" s="38">
        <f>L25+L38+L53+L64+L77+L91+L106+L120+L129+L143</f>
        <v>46505.700000000004</v>
      </c>
      <c r="M146" s="38">
        <f>M25+M38+M53+M64+M77+M91+M106+M120+M129+M143</f>
        <v>18770</v>
      </c>
      <c r="N146" s="38">
        <f>SUM(M146/L146*100)</f>
        <v>40.36064396407322</v>
      </c>
    </row>
    <row r="147" spans="3:14" ht="15">
      <c r="C147" s="38">
        <f>C38+C53+C64+C77+C91+C106+C120+C129+C143</f>
        <v>470267.2</v>
      </c>
      <c r="D147" s="38">
        <f>D38+D53+D64+D77+D91+D106+D120+D129+D143</f>
        <v>305963.6</v>
      </c>
      <c r="E147" s="38">
        <f>SUM(D147/C147*100)</f>
        <v>65.06165005766934</v>
      </c>
      <c r="F147" s="38">
        <f>F38+F53+F64+F77+F91+F106+F120+F129+F143</f>
        <v>371704.4</v>
      </c>
      <c r="G147" s="38">
        <f>G38+G53+G64+G77+G91+G106+G120+G129+G143</f>
        <v>228190.59999999998</v>
      </c>
      <c r="H147" s="38">
        <f>SUM(G147/F147*100)</f>
        <v>61.390341357272064</v>
      </c>
      <c r="I147" s="38">
        <f>I38+I53+I64+I77+I91+I106+I120+I129+I143</f>
        <v>90144.2</v>
      </c>
      <c r="J147" s="38">
        <f>J38+J53+J64+J77+J91+J106+J120+J129+J143</f>
        <v>72815.50000000001</v>
      </c>
      <c r="K147" s="38">
        <f>SUM(J147/I147*100)</f>
        <v>80.77668890510982</v>
      </c>
      <c r="L147" s="38">
        <f>L38+L53+L64+L77+L91+L106+L120+L129+L143</f>
        <v>8418.6</v>
      </c>
      <c r="M147" s="38">
        <f>M38+M53+M64+M77+M91+M106+M120+M129+M143</f>
        <v>4957.5</v>
      </c>
      <c r="N147" s="38">
        <f>SUM(M147/L147*100)</f>
        <v>58.88746347373672</v>
      </c>
    </row>
  </sheetData>
  <sheetProtection/>
  <mergeCells count="18">
    <mergeCell ref="A92:N92"/>
    <mergeCell ref="A107:N107"/>
    <mergeCell ref="A121:N121"/>
    <mergeCell ref="A130:N130"/>
    <mergeCell ref="A6:N6"/>
    <mergeCell ref="A26:N26"/>
    <mergeCell ref="A39:N39"/>
    <mergeCell ref="A54:N54"/>
    <mergeCell ref="A65:N65"/>
    <mergeCell ref="A78:N78"/>
    <mergeCell ref="B1:M1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4" max="255" man="1"/>
    <brk id="91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2020-09-17T06:24:04Z</cp:lastPrinted>
  <dcterms:created xsi:type="dcterms:W3CDTF">2015-05-26T06:30:36Z</dcterms:created>
  <dcterms:modified xsi:type="dcterms:W3CDTF">2020-10-01T08:53:40Z</dcterms:modified>
  <cp:category/>
  <cp:version/>
  <cp:contentType/>
  <cp:contentStatus/>
</cp:coreProperties>
</file>