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 01.10.21" sheetId="1" r:id="rId1"/>
  </sheets>
  <definedNames>
    <definedName name="_xlnm.Print_Titles" localSheetId="0">'на 01.10.21'!$2:$5</definedName>
  </definedNames>
  <calcPr fullCalcOnLoad="1"/>
</workbook>
</file>

<file path=xl/sharedStrings.xml><?xml version="1.0" encoding="utf-8"?>
<sst xmlns="http://schemas.openxmlformats.org/spreadsheetml/2006/main" count="178" uniqueCount="76">
  <si>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</si>
  <si>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</si>
  <si>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</si>
  <si>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</si>
  <si>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</si>
  <si>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</si>
  <si>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</si>
  <si>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</si>
  <si>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</si>
  <si>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</si>
  <si>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</si>
  <si>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</si>
  <si>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</si>
  <si>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</si>
  <si>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</si>
  <si>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</si>
  <si>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</si>
  <si>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</si>
  <si>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</si>
  <si>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</si>
  <si>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</si>
  <si>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</si>
  <si>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</si>
  <si>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</si>
  <si>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</si>
  <si>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</si>
  <si>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</si>
  <si>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</si>
  <si>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</si>
  <si>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</si>
  <si>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</si>
  <si>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</si>
  <si>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</si>
  <si>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</si>
  <si>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</si>
  <si>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</si>
  <si>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</si>
  <si>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</si>
  <si>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</si>
  <si>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</si>
  <si>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</si>
  <si>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</si>
  <si>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</si>
  <si>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</si>
  <si>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</si>
  <si>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</si>
  <si>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</si>
  <si>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</si>
  <si>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</si>
  <si>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</si>
  <si>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</si>
  <si>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</si>
  <si>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</si>
  <si>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</si>
  <si>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</si>
  <si>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</si>
  <si>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60</t>
  </si>
  <si>
    <t>Муниципальная программа "Материально-техническое и программное обеспечение"</t>
  </si>
  <si>
    <t>Муниципальная программа  "Материально-техническое и программное обеспечение"</t>
  </si>
  <si>
    <t>52</t>
  </si>
  <si>
    <t>53</t>
  </si>
  <si>
    <t>58</t>
  </si>
  <si>
    <t>2021 ГОД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</si>
  <si>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</si>
  <si>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</si>
  <si>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</si>
  <si>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42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</si>
  <si>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</si>
  <si>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</si>
  <si>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Муниципальная программа муниципального образования «Формирование современной городской среды»</t>
  </si>
  <si>
    <t>Анализ муниципальных программ муниципального образования Новокубанский район на 01.10.2021 года</t>
  </si>
  <si>
    <t>41</t>
  </si>
  <si>
    <t>39</t>
  </si>
  <si>
    <t>40</t>
  </si>
  <si>
    <t>49</t>
  </si>
  <si>
    <t>50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</si>
</sst>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="80" zoomScaleNormal="80" zoomScaleSheetLayoutView="80" zoomScalePageLayoutView="0" workbookViewId="0" topLeftCell="A127">
      <selection activeCell="F81" sqref="F81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4" t="s">
        <v>70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2"/>
    </row>
    <row r="2" spans="1:14" s="4" customFormat="1" ht="15.75" customHeight="1">
      <c r="A2" s="66" t="s">
        <v>13</v>
      </c>
      <c r="B2" s="67" t="s">
        <v>12</v>
      </c>
      <c r="C2" s="67" t="s">
        <v>62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" customFormat="1" ht="15.75" customHeight="1">
      <c r="A3" s="66"/>
      <c r="B3" s="67"/>
      <c r="C3" s="68" t="s">
        <v>29</v>
      </c>
      <c r="D3" s="68"/>
      <c r="E3" s="68"/>
      <c r="F3" s="67" t="s">
        <v>35</v>
      </c>
      <c r="G3" s="67"/>
      <c r="H3" s="67"/>
      <c r="I3" s="67" t="s">
        <v>30</v>
      </c>
      <c r="J3" s="67"/>
      <c r="K3" s="67"/>
      <c r="L3" s="67" t="s">
        <v>31</v>
      </c>
      <c r="M3" s="67"/>
      <c r="N3" s="67"/>
    </row>
    <row r="4" spans="1:14" s="4" customFormat="1" ht="15">
      <c r="A4" s="66"/>
      <c r="B4" s="67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30">
      <c r="A7" s="6">
        <v>1</v>
      </c>
      <c r="B7" s="7" t="s">
        <v>32</v>
      </c>
      <c r="C7" s="8">
        <f>F7+I7+L7</f>
        <v>1314320.8</v>
      </c>
      <c r="D7" s="8">
        <f>G7+J7+M7</f>
        <v>914864.8</v>
      </c>
      <c r="E7" s="8">
        <f>D7/C7*100</f>
        <v>69.6074200453953</v>
      </c>
      <c r="F7" s="12">
        <v>385280.4</v>
      </c>
      <c r="G7" s="12">
        <v>266481.1</v>
      </c>
      <c r="H7" s="12">
        <f>G7/F7*100</f>
        <v>69.16549609063944</v>
      </c>
      <c r="I7" s="12">
        <v>855114.4</v>
      </c>
      <c r="J7" s="9">
        <v>597317.4</v>
      </c>
      <c r="K7" s="9">
        <f>J7/I7*100</f>
        <v>69.85233788601852</v>
      </c>
      <c r="L7" s="9">
        <v>73926</v>
      </c>
      <c r="M7" s="9">
        <v>51066.3</v>
      </c>
      <c r="N7" s="9">
        <f>M7/L7*100</f>
        <v>69.07759110461814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5932.4</v>
      </c>
      <c r="D8" s="8">
        <f aca="true" t="shared" si="1" ref="D8:D23">G8+J8+M8</f>
        <v>4685.5</v>
      </c>
      <c r="E8" s="8">
        <f aca="true" t="shared" si="2" ref="E8:E24">D8/C8*100</f>
        <v>78.98152518373676</v>
      </c>
      <c r="F8" s="48">
        <v>5303.9</v>
      </c>
      <c r="G8" s="48">
        <v>4057.1</v>
      </c>
      <c r="H8" s="12">
        <f aca="true" t="shared" si="3" ref="H8:H21">G8/F8*100</f>
        <v>76.49276947152096</v>
      </c>
      <c r="I8" s="12">
        <v>381.1</v>
      </c>
      <c r="J8" s="9">
        <v>381.1</v>
      </c>
      <c r="K8" s="9">
        <f>J8/I8*100</f>
        <v>100</v>
      </c>
      <c r="L8" s="9">
        <v>247.4</v>
      </c>
      <c r="M8" s="9">
        <v>247.3</v>
      </c>
      <c r="N8" s="9">
        <f>M8/L8*100</f>
        <v>99.95957962813257</v>
      </c>
      <c r="O8" s="49"/>
    </row>
    <row r="9" spans="1:15" ht="30">
      <c r="A9" s="6">
        <v>3</v>
      </c>
      <c r="B9" s="10" t="s">
        <v>26</v>
      </c>
      <c r="C9" s="8">
        <f>F9+I9+L9</f>
        <v>153759.69999999998</v>
      </c>
      <c r="D9" s="8">
        <f t="shared" si="1"/>
        <v>91979</v>
      </c>
      <c r="E9" s="8">
        <f t="shared" si="2"/>
        <v>59.81996582979806</v>
      </c>
      <c r="F9" s="48">
        <v>4792.3</v>
      </c>
      <c r="G9" s="48">
        <v>283.3</v>
      </c>
      <c r="H9" s="12">
        <f t="shared" si="3"/>
        <v>5.911566471214239</v>
      </c>
      <c r="I9" s="12">
        <v>139698.9</v>
      </c>
      <c r="J9" s="9">
        <v>83995.7</v>
      </c>
      <c r="K9" s="9">
        <f>J9/I9*100</f>
        <v>60.126242941068256</v>
      </c>
      <c r="L9" s="9">
        <v>9268.5</v>
      </c>
      <c r="M9" s="9">
        <v>7700</v>
      </c>
      <c r="N9" s="9">
        <f>M9/L9*100</f>
        <v>83.07708906511301</v>
      </c>
      <c r="O9" s="49"/>
    </row>
    <row r="10" spans="1:15" ht="30">
      <c r="A10" s="6">
        <v>4</v>
      </c>
      <c r="B10" s="10" t="s">
        <v>3</v>
      </c>
      <c r="C10" s="8">
        <f>F10+I10+L10</f>
        <v>383159.6</v>
      </c>
      <c r="D10" s="8">
        <f t="shared" si="1"/>
        <v>57754.299999999996</v>
      </c>
      <c r="E10" s="8">
        <f>D10/C10*100</f>
        <v>15.073170553471712</v>
      </c>
      <c r="F10" s="48">
        <v>42616.3</v>
      </c>
      <c r="G10" s="48">
        <v>10021.6</v>
      </c>
      <c r="H10" s="12">
        <f t="shared" si="3"/>
        <v>23.515884767096157</v>
      </c>
      <c r="I10" s="12">
        <v>340543.3</v>
      </c>
      <c r="J10" s="9">
        <v>47732.7</v>
      </c>
      <c r="K10" s="9">
        <f>J10/I10*100</f>
        <v>14.016631658881556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11132</v>
      </c>
      <c r="D11" s="8">
        <f t="shared" si="1"/>
        <v>1418.5</v>
      </c>
      <c r="E11" s="8">
        <f t="shared" si="2"/>
        <v>12.742544017247576</v>
      </c>
      <c r="F11" s="48">
        <v>2475</v>
      </c>
      <c r="G11" s="48">
        <v>1418.5</v>
      </c>
      <c r="H11" s="12">
        <f t="shared" si="3"/>
        <v>57.313131313131315</v>
      </c>
      <c r="I11" s="12">
        <v>8657</v>
      </c>
      <c r="J11" s="9">
        <v>0</v>
      </c>
      <c r="K11" s="9">
        <f>J11/I11*100</f>
        <v>0</v>
      </c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46478.1</v>
      </c>
      <c r="D12" s="8">
        <f t="shared" si="1"/>
        <v>29108.1</v>
      </c>
      <c r="E12" s="8">
        <f t="shared" si="2"/>
        <v>62.62756007668128</v>
      </c>
      <c r="F12" s="48">
        <v>46478.1</v>
      </c>
      <c r="G12" s="48">
        <v>29108.1</v>
      </c>
      <c r="H12" s="12">
        <f t="shared" si="3"/>
        <v>62.62756007668128</v>
      </c>
      <c r="I12" s="12"/>
      <c r="J12" s="12"/>
      <c r="K12" s="9"/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53282.8</v>
      </c>
      <c r="D13" s="8">
        <f t="shared" si="1"/>
        <v>39055.1</v>
      </c>
      <c r="E13" s="8">
        <f t="shared" si="2"/>
        <v>73.29776212961781</v>
      </c>
      <c r="F13" s="48">
        <v>53232.5</v>
      </c>
      <c r="G13" s="48">
        <v>39024.1</v>
      </c>
      <c r="H13" s="12">
        <f t="shared" si="3"/>
        <v>73.30878692528061</v>
      </c>
      <c r="I13" s="12">
        <v>50.3</v>
      </c>
      <c r="J13" s="9">
        <v>31</v>
      </c>
      <c r="K13" s="9">
        <f>J13/I13*100</f>
        <v>61.63021868787276</v>
      </c>
      <c r="L13" s="9"/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135359.2</v>
      </c>
      <c r="D14" s="8">
        <f t="shared" si="1"/>
        <v>53304.899999999994</v>
      </c>
      <c r="E14" s="8">
        <f t="shared" si="2"/>
        <v>39.38033026199918</v>
      </c>
      <c r="F14" s="48">
        <v>85098.8</v>
      </c>
      <c r="G14" s="48">
        <v>44717.1</v>
      </c>
      <c r="H14" s="12">
        <f t="shared" si="3"/>
        <v>52.54727446215457</v>
      </c>
      <c r="I14" s="12">
        <v>50260.4</v>
      </c>
      <c r="J14" s="12">
        <v>8587.8</v>
      </c>
      <c r="K14" s="9">
        <f>J14/I14*100</f>
        <v>17.08661291991309</v>
      </c>
      <c r="L14" s="9"/>
      <c r="M14" s="9"/>
      <c r="N14" s="9"/>
      <c r="O14" s="49"/>
    </row>
    <row r="15" spans="1:15" ht="30">
      <c r="A15" s="6">
        <v>9</v>
      </c>
      <c r="B15" s="10" t="s">
        <v>11</v>
      </c>
      <c r="C15" s="8">
        <f t="shared" si="0"/>
        <v>5209.3</v>
      </c>
      <c r="D15" s="8">
        <f t="shared" si="1"/>
        <v>3127.4</v>
      </c>
      <c r="E15" s="8">
        <f t="shared" si="2"/>
        <v>60.03493751559711</v>
      </c>
      <c r="F15" s="48">
        <v>5209.3</v>
      </c>
      <c r="G15" s="12">
        <v>3127.4</v>
      </c>
      <c r="H15" s="12">
        <f t="shared" si="3"/>
        <v>60.03493751559711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101.5</v>
      </c>
      <c r="E16" s="8">
        <f t="shared" si="2"/>
        <v>50.74999999999999</v>
      </c>
      <c r="F16" s="48">
        <v>200</v>
      </c>
      <c r="G16" s="12">
        <v>101.5</v>
      </c>
      <c r="H16" s="12">
        <f t="shared" si="3"/>
        <v>50.74999999999999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11246.5</v>
      </c>
      <c r="D17" s="8">
        <f t="shared" si="1"/>
        <v>7818.8</v>
      </c>
      <c r="E17" s="8">
        <f t="shared" si="2"/>
        <v>69.52207353398835</v>
      </c>
      <c r="F17" s="48">
        <v>11246.5</v>
      </c>
      <c r="G17" s="12">
        <v>7818.8</v>
      </c>
      <c r="H17" s="12">
        <f t="shared" si="3"/>
        <v>69.52207353398835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63</v>
      </c>
      <c r="C18" s="8">
        <f t="shared" si="0"/>
        <v>4750</v>
      </c>
      <c r="D18" s="8">
        <f t="shared" si="1"/>
        <v>2613.3</v>
      </c>
      <c r="E18" s="8">
        <f t="shared" si="2"/>
        <v>55.016842105263166</v>
      </c>
      <c r="F18" s="48">
        <v>4750</v>
      </c>
      <c r="G18" s="48">
        <v>2613.3</v>
      </c>
      <c r="H18" s="12">
        <f t="shared" si="3"/>
        <v>55.016842105263166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50</v>
      </c>
      <c r="C19" s="8">
        <f t="shared" si="0"/>
        <v>6460</v>
      </c>
      <c r="D19" s="8">
        <f t="shared" si="1"/>
        <v>3379</v>
      </c>
      <c r="E19" s="8"/>
      <c r="F19" s="48">
        <v>6460</v>
      </c>
      <c r="G19" s="48">
        <v>3379</v>
      </c>
      <c r="H19" s="12">
        <f t="shared" si="3"/>
        <v>52.306501547987615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838.4</v>
      </c>
      <c r="D20" s="8">
        <f t="shared" si="1"/>
        <v>569.5</v>
      </c>
      <c r="E20" s="8">
        <f>D20/C20*100</f>
        <v>67.9270038167939</v>
      </c>
      <c r="F20" s="48">
        <v>838.4</v>
      </c>
      <c r="G20" s="48">
        <v>569.5</v>
      </c>
      <c r="H20" s="12">
        <f t="shared" si="3"/>
        <v>67.9270038167939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51</v>
      </c>
      <c r="C21" s="8">
        <f>F21+I21+L21</f>
        <v>15139.1</v>
      </c>
      <c r="D21" s="8">
        <f>G21+J21+M21</f>
        <v>8059.4</v>
      </c>
      <c r="E21" s="8">
        <f t="shared" si="2"/>
        <v>53.23566130086993</v>
      </c>
      <c r="F21" s="48">
        <v>14502.6</v>
      </c>
      <c r="G21" s="48">
        <v>7657.9</v>
      </c>
      <c r="H21" s="12">
        <f t="shared" si="3"/>
        <v>52.80363521023816</v>
      </c>
      <c r="I21" s="12">
        <v>636.5</v>
      </c>
      <c r="J21" s="9">
        <v>401.5</v>
      </c>
      <c r="K21" s="9">
        <f>J21/I21*100</f>
        <v>63.079340141398276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19198</v>
      </c>
      <c r="D22" s="8">
        <f t="shared" si="1"/>
        <v>14780.9</v>
      </c>
      <c r="E22" s="8">
        <f t="shared" si="2"/>
        <v>76.99187415355766</v>
      </c>
      <c r="F22" s="11">
        <v>19198</v>
      </c>
      <c r="G22" s="48">
        <v>14780.9</v>
      </c>
      <c r="H22" s="12">
        <f>G22/F22*100</f>
        <v>76.99187415355766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64</v>
      </c>
      <c r="C23" s="8">
        <f>F23+I23+L23</f>
        <v>13601.5</v>
      </c>
      <c r="D23" s="8">
        <f t="shared" si="1"/>
        <v>13008</v>
      </c>
      <c r="E23" s="8">
        <f>D23/C23*100</f>
        <v>95.63651067896923</v>
      </c>
      <c r="F23" s="11"/>
      <c r="G23" s="48"/>
      <c r="H23" s="12"/>
      <c r="I23" s="9">
        <v>13601.5</v>
      </c>
      <c r="J23" s="9">
        <v>13008</v>
      </c>
      <c r="K23" s="9">
        <f>J23/I23*100</f>
        <v>95.63651067896923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2180067.4</v>
      </c>
      <c r="D24" s="15">
        <f>SUM(D7:D23)</f>
        <v>1245628</v>
      </c>
      <c r="E24" s="15">
        <f t="shared" si="2"/>
        <v>57.13713254920467</v>
      </c>
      <c r="F24" s="15">
        <f>SUM(F7:F23)</f>
        <v>687682.1000000001</v>
      </c>
      <c r="G24" s="15">
        <f>SUM(G7:G23)</f>
        <v>435159.1999999999</v>
      </c>
      <c r="H24" s="15">
        <f>G24/F24*100</f>
        <v>63.279122722548664</v>
      </c>
      <c r="I24" s="15">
        <f>SUM(I7:I23)</f>
        <v>1408943.4</v>
      </c>
      <c r="J24" s="15">
        <f>SUM(J7:J23)</f>
        <v>751455.2</v>
      </c>
      <c r="K24" s="15">
        <f>J24/I24*100</f>
        <v>53.33466198855113</v>
      </c>
      <c r="L24" s="15">
        <f>SUM(L7:L22)</f>
        <v>83441.9</v>
      </c>
      <c r="M24" s="15">
        <f>SUM(M7:M22)</f>
        <v>59013.600000000006</v>
      </c>
      <c r="N24" s="15">
        <f>M24/L24*100</f>
        <v>70.72418053759564</v>
      </c>
      <c r="O24" s="50"/>
    </row>
    <row r="25" spans="1:15" ht="18.75" customHeight="1">
      <c r="A25" s="62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5">F26+I26+L26</f>
        <v>3322.7</v>
      </c>
      <c r="D26" s="8">
        <f t="shared" si="4"/>
        <v>3240.0999999999995</v>
      </c>
      <c r="E26" s="19">
        <f>D26/C26*100</f>
        <v>97.51406988292652</v>
      </c>
      <c r="F26" s="39">
        <v>1527</v>
      </c>
      <c r="G26" s="39">
        <v>1444.6</v>
      </c>
      <c r="H26" s="39">
        <f>G26/F26*100</f>
        <v>94.603798297315</v>
      </c>
      <c r="I26" s="40">
        <v>1088.9</v>
      </c>
      <c r="J26" s="54">
        <v>1088.8</v>
      </c>
      <c r="K26" s="54">
        <f>J26/I26*100</f>
        <v>99.9908164202406</v>
      </c>
      <c r="L26" s="55">
        <v>706.8</v>
      </c>
      <c r="M26" s="57">
        <v>706.7</v>
      </c>
      <c r="N26" s="40">
        <f>M26/L26*100</f>
        <v>99.98585172608942</v>
      </c>
    </row>
    <row r="27" spans="1:14" s="20" customFormat="1" ht="48.75" customHeight="1">
      <c r="A27" s="17">
        <v>19</v>
      </c>
      <c r="B27" s="18" t="s">
        <v>3</v>
      </c>
      <c r="C27" s="8">
        <f t="shared" si="4"/>
        <v>81539.9</v>
      </c>
      <c r="D27" s="8">
        <f t="shared" si="4"/>
        <v>16547.9</v>
      </c>
      <c r="E27" s="19">
        <f aca="true" t="shared" si="5" ref="E27:E37">D27/C27*100</f>
        <v>20.294236318661174</v>
      </c>
      <c r="F27" s="39">
        <v>32324.2</v>
      </c>
      <c r="G27" s="41">
        <v>16547.9</v>
      </c>
      <c r="H27" s="39">
        <f aca="true" t="shared" si="6" ref="H27:H36">G27/F27*100</f>
        <v>51.193533018605265</v>
      </c>
      <c r="I27" s="40">
        <v>49215.7</v>
      </c>
      <c r="J27" s="54"/>
      <c r="K27" s="54">
        <f>J27/I27*100</f>
        <v>0</v>
      </c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132763.59999999998</v>
      </c>
      <c r="D28" s="8">
        <f t="shared" si="4"/>
        <v>95121.9</v>
      </c>
      <c r="E28" s="19">
        <f t="shared" si="5"/>
        <v>71.64757508835254</v>
      </c>
      <c r="F28" s="39">
        <v>80716.4</v>
      </c>
      <c r="G28" s="43">
        <v>50134.6</v>
      </c>
      <c r="H28" s="39">
        <f t="shared" si="6"/>
        <v>62.11203671125075</v>
      </c>
      <c r="I28" s="40">
        <v>2081.9</v>
      </c>
      <c r="J28" s="54">
        <v>1799.5</v>
      </c>
      <c r="K28" s="54">
        <f>J28/I28*100</f>
        <v>86.43546760170997</v>
      </c>
      <c r="L28" s="56">
        <v>49965.3</v>
      </c>
      <c r="M28" s="57">
        <v>43187.8</v>
      </c>
      <c r="N28" s="40">
        <f>M28/L28*100</f>
        <v>86.43558629689004</v>
      </c>
    </row>
    <row r="29" spans="1:14" s="20" customFormat="1" ht="18.75" customHeight="1">
      <c r="A29" s="17">
        <v>21</v>
      </c>
      <c r="B29" s="18" t="s">
        <v>4</v>
      </c>
      <c r="C29" s="8">
        <f t="shared" si="4"/>
        <v>7657.4</v>
      </c>
      <c r="D29" s="8">
        <f t="shared" si="4"/>
        <v>5565</v>
      </c>
      <c r="E29" s="19">
        <f t="shared" si="5"/>
        <v>72.67479823438765</v>
      </c>
      <c r="F29" s="39">
        <v>7657.4</v>
      </c>
      <c r="G29" s="41">
        <v>5565</v>
      </c>
      <c r="H29" s="39">
        <f t="shared" si="6"/>
        <v>72.67479823438765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4"/>
        <v>79400.9</v>
      </c>
      <c r="D30" s="8">
        <f t="shared" si="4"/>
        <v>51686.7</v>
      </c>
      <c r="E30" s="19">
        <f t="shared" si="5"/>
        <v>65.09586163381019</v>
      </c>
      <c r="F30" s="39">
        <v>79028.3</v>
      </c>
      <c r="G30" s="41">
        <v>51314.1</v>
      </c>
      <c r="H30" s="39">
        <f t="shared" si="6"/>
        <v>64.93129676331137</v>
      </c>
      <c r="I30" s="40">
        <v>89.4</v>
      </c>
      <c r="J30" s="54">
        <v>89.4</v>
      </c>
      <c r="K30" s="54">
        <f>J30/I30*100</f>
        <v>100</v>
      </c>
      <c r="L30" s="55">
        <v>283.2</v>
      </c>
      <c r="M30" s="58">
        <v>283.2</v>
      </c>
      <c r="N30" s="40">
        <f>M30/L30*100</f>
        <v>100</v>
      </c>
    </row>
    <row r="31" spans="1:14" s="20" customFormat="1" ht="32.25" customHeight="1">
      <c r="A31" s="17">
        <v>23</v>
      </c>
      <c r="B31" s="18" t="s">
        <v>6</v>
      </c>
      <c r="C31" s="8">
        <f t="shared" si="4"/>
        <v>100</v>
      </c>
      <c r="D31" s="8">
        <f t="shared" si="4"/>
        <v>33.8</v>
      </c>
      <c r="E31" s="19">
        <f t="shared" si="5"/>
        <v>33.8</v>
      </c>
      <c r="F31" s="39">
        <v>100</v>
      </c>
      <c r="G31" s="41">
        <v>33.8</v>
      </c>
      <c r="H31" s="39">
        <f t="shared" si="6"/>
        <v>33.8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535</v>
      </c>
      <c r="D32" s="8">
        <f t="shared" si="4"/>
        <v>535</v>
      </c>
      <c r="E32" s="19">
        <f t="shared" si="5"/>
        <v>100</v>
      </c>
      <c r="F32" s="39">
        <v>535</v>
      </c>
      <c r="G32" s="41">
        <v>535</v>
      </c>
      <c r="H32" s="39">
        <f t="shared" si="6"/>
        <v>100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1020</v>
      </c>
      <c r="D33" s="8">
        <f t="shared" si="4"/>
        <v>720</v>
      </c>
      <c r="E33" s="19">
        <f t="shared" si="5"/>
        <v>70.58823529411765</v>
      </c>
      <c r="F33" s="39">
        <v>1020</v>
      </c>
      <c r="G33" s="41">
        <v>720</v>
      </c>
      <c r="H33" s="39">
        <f t="shared" si="6"/>
        <v>70.58823529411765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 t="shared" si="4"/>
        <v>900</v>
      </c>
      <c r="D34" s="8">
        <f t="shared" si="4"/>
        <v>515.1</v>
      </c>
      <c r="E34" s="19">
        <f t="shared" si="5"/>
        <v>57.233333333333334</v>
      </c>
      <c r="F34" s="39">
        <v>900</v>
      </c>
      <c r="G34" s="41">
        <v>515.1</v>
      </c>
      <c r="H34" s="39">
        <f t="shared" si="6"/>
        <v>57.233333333333334</v>
      </c>
      <c r="I34" s="40"/>
      <c r="J34" s="54"/>
      <c r="K34" s="54"/>
      <c r="L34" s="55"/>
      <c r="M34" s="57"/>
      <c r="N34" s="42"/>
    </row>
    <row r="35" spans="1:14" ht="33" customHeight="1">
      <c r="A35" s="17">
        <v>27</v>
      </c>
      <c r="B35" s="10" t="s">
        <v>52</v>
      </c>
      <c r="C35" s="8">
        <f t="shared" si="4"/>
        <v>4007.6</v>
      </c>
      <c r="D35" s="8">
        <f t="shared" si="4"/>
        <v>2057.6</v>
      </c>
      <c r="E35" s="19">
        <f t="shared" si="5"/>
        <v>51.342449346242134</v>
      </c>
      <c r="F35" s="39">
        <v>4007.6</v>
      </c>
      <c r="G35" s="41">
        <v>2057.6</v>
      </c>
      <c r="H35" s="39">
        <f t="shared" si="6"/>
        <v>51.342449346242134</v>
      </c>
      <c r="I35" s="40"/>
      <c r="J35" s="40"/>
      <c r="K35" s="40"/>
      <c r="L35" s="41"/>
      <c r="M35" s="59"/>
      <c r="N35" s="40"/>
    </row>
    <row r="36" spans="1:14" ht="33" customHeight="1">
      <c r="A36" s="17">
        <v>28</v>
      </c>
      <c r="B36" s="10" t="s">
        <v>57</v>
      </c>
      <c r="C36" s="8">
        <f>F36+I36+L36</f>
        <v>990</v>
      </c>
      <c r="D36" s="8">
        <f>G36+J36+M36</f>
        <v>862.2</v>
      </c>
      <c r="E36" s="19">
        <f>D36/C36*100</f>
        <v>87.0909090909091</v>
      </c>
      <c r="F36" s="39">
        <v>990</v>
      </c>
      <c r="G36" s="41">
        <v>862.2</v>
      </c>
      <c r="H36" s="39">
        <f t="shared" si="6"/>
        <v>87.0909090909091</v>
      </c>
      <c r="I36" s="40"/>
      <c r="J36" s="40"/>
      <c r="K36" s="40"/>
      <c r="L36" s="41"/>
      <c r="M36" s="59"/>
      <c r="N36" s="40"/>
    </row>
    <row r="37" spans="1:14" s="16" customFormat="1" ht="20.25" customHeight="1">
      <c r="A37" s="21"/>
      <c r="B37" s="22" t="s">
        <v>1</v>
      </c>
      <c r="C37" s="44">
        <f>SUM(C26:C36)</f>
        <v>312237.0999999999</v>
      </c>
      <c r="D37" s="44">
        <f>SUM(D26:D36)</f>
        <v>176885.3</v>
      </c>
      <c r="E37" s="47">
        <f t="shared" si="5"/>
        <v>56.65095531568799</v>
      </c>
      <c r="F37" s="44">
        <f>SUM(F26:F36)</f>
        <v>208805.9</v>
      </c>
      <c r="G37" s="44">
        <f>SUM(G26:G36)</f>
        <v>129729.90000000002</v>
      </c>
      <c r="H37" s="44">
        <f>G37/F37*100</f>
        <v>62.129422588154846</v>
      </c>
      <c r="I37" s="44">
        <f>SUM(I26:I35)</f>
        <v>52475.9</v>
      </c>
      <c r="J37" s="44">
        <f>SUM(J26:J35)</f>
        <v>2977.7000000000003</v>
      </c>
      <c r="K37" s="45">
        <f>J37/I37*100</f>
        <v>5.674414350206476</v>
      </c>
      <c r="L37" s="44">
        <f>SUM(L26:L35)</f>
        <v>50955.3</v>
      </c>
      <c r="M37" s="44">
        <f>SUM(M26:M35)</f>
        <v>44177.7</v>
      </c>
      <c r="N37" s="46">
        <f>M37/L37*100</f>
        <v>86.69893023885639</v>
      </c>
    </row>
    <row r="38" spans="1:14" ht="21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24" customHeight="1">
      <c r="A39" s="17">
        <v>29</v>
      </c>
      <c r="B39" s="18" t="s">
        <v>2</v>
      </c>
      <c r="C39" s="8">
        <f aca="true" t="shared" si="7" ref="C39:D48">F39+I39+L39</f>
        <v>166</v>
      </c>
      <c r="D39" s="8">
        <f t="shared" si="7"/>
        <v>44</v>
      </c>
      <c r="E39" s="23">
        <f>D39/C39*100</f>
        <v>26.506024096385545</v>
      </c>
      <c r="F39" s="24">
        <v>166</v>
      </c>
      <c r="G39" s="24">
        <v>44</v>
      </c>
      <c r="H39" s="24">
        <f>G39/F39*100</f>
        <v>26.506024096385545</v>
      </c>
      <c r="I39" s="24"/>
      <c r="J39" s="24"/>
      <c r="K39" s="24"/>
      <c r="L39" s="24"/>
      <c r="M39" s="25"/>
      <c r="N39" s="25"/>
    </row>
    <row r="40" spans="1:14" ht="39.75" customHeight="1">
      <c r="A40" s="17">
        <v>30</v>
      </c>
      <c r="B40" s="18" t="s">
        <v>26</v>
      </c>
      <c r="C40" s="8">
        <f t="shared" si="7"/>
        <v>10</v>
      </c>
      <c r="D40" s="8">
        <f t="shared" si="7"/>
        <v>0</v>
      </c>
      <c r="E40" s="23">
        <f>D40/C40*100</f>
        <v>0</v>
      </c>
      <c r="F40" s="24">
        <v>10</v>
      </c>
      <c r="G40" s="24">
        <v>0</v>
      </c>
      <c r="H40" s="24">
        <f aca="true" t="shared" si="8" ref="H40:H48">G40/F40*100</f>
        <v>0</v>
      </c>
      <c r="I40" s="24"/>
      <c r="J40" s="24"/>
      <c r="K40" s="24"/>
      <c r="L40" s="24"/>
      <c r="M40" s="25"/>
      <c r="N40" s="25"/>
    </row>
    <row r="41" spans="1:14" ht="30">
      <c r="A41" s="17">
        <v>31</v>
      </c>
      <c r="B41" s="18" t="s">
        <v>3</v>
      </c>
      <c r="C41" s="8">
        <f t="shared" si="7"/>
        <v>7186.7</v>
      </c>
      <c r="D41" s="8">
        <f t="shared" si="7"/>
        <v>2413.1</v>
      </c>
      <c r="E41" s="23">
        <f aca="true" t="shared" si="9" ref="E41:E49">D41/C41*100</f>
        <v>33.57730251714973</v>
      </c>
      <c r="F41" s="24">
        <v>7186.7</v>
      </c>
      <c r="G41" s="24">
        <v>2413.1</v>
      </c>
      <c r="H41" s="24">
        <f t="shared" si="8"/>
        <v>33.57730251714973</v>
      </c>
      <c r="I41" s="24"/>
      <c r="J41" s="24"/>
      <c r="K41" s="24"/>
      <c r="L41" s="24"/>
      <c r="M41" s="25"/>
      <c r="N41" s="25"/>
    </row>
    <row r="42" spans="1:14" ht="36.75" customHeight="1">
      <c r="A42" s="17">
        <v>32</v>
      </c>
      <c r="B42" s="18" t="s">
        <v>0</v>
      </c>
      <c r="C42" s="8">
        <f t="shared" si="7"/>
        <v>3935.2</v>
      </c>
      <c r="D42" s="8">
        <f t="shared" si="7"/>
        <v>2403.7</v>
      </c>
      <c r="E42" s="23">
        <f t="shared" si="9"/>
        <v>61.08202886765602</v>
      </c>
      <c r="F42" s="24">
        <v>3404.1</v>
      </c>
      <c r="G42" s="25">
        <v>2403.7</v>
      </c>
      <c r="H42" s="24">
        <f t="shared" si="8"/>
        <v>70.61190916835581</v>
      </c>
      <c r="I42" s="24">
        <v>531.1</v>
      </c>
      <c r="J42" s="24">
        <v>0</v>
      </c>
      <c r="K42" s="24">
        <f>J42/I42*100</f>
        <v>0</v>
      </c>
      <c r="L42" s="25"/>
      <c r="M42" s="25"/>
      <c r="N42" s="25"/>
    </row>
    <row r="43" spans="1:14" ht="15">
      <c r="A43" s="17">
        <v>33</v>
      </c>
      <c r="B43" s="18" t="s">
        <v>4</v>
      </c>
      <c r="C43" s="8">
        <f t="shared" si="7"/>
        <v>45</v>
      </c>
      <c r="D43" s="8">
        <f t="shared" si="7"/>
        <v>0</v>
      </c>
      <c r="E43" s="23">
        <f t="shared" si="9"/>
        <v>0</v>
      </c>
      <c r="F43" s="24">
        <v>45</v>
      </c>
      <c r="G43" s="24">
        <v>0</v>
      </c>
      <c r="H43" s="24">
        <f t="shared" si="8"/>
        <v>0</v>
      </c>
      <c r="I43" s="31"/>
      <c r="J43" s="31"/>
      <c r="K43" s="31"/>
      <c r="L43" s="24"/>
      <c r="M43" s="25"/>
      <c r="N43" s="25"/>
    </row>
    <row r="44" spans="1:14" ht="21" customHeight="1">
      <c r="A44" s="17">
        <v>34</v>
      </c>
      <c r="B44" s="18" t="s">
        <v>5</v>
      </c>
      <c r="C44" s="8">
        <f t="shared" si="7"/>
        <v>8244</v>
      </c>
      <c r="D44" s="8">
        <f t="shared" si="7"/>
        <v>5760.9</v>
      </c>
      <c r="E44" s="23">
        <f t="shared" si="9"/>
        <v>69.87991266375545</v>
      </c>
      <c r="F44" s="24">
        <v>8244</v>
      </c>
      <c r="G44" s="24">
        <v>5760.9</v>
      </c>
      <c r="H44" s="24">
        <f t="shared" si="8"/>
        <v>69.87991266375545</v>
      </c>
      <c r="I44" s="31"/>
      <c r="J44" s="31"/>
      <c r="K44" s="31"/>
      <c r="L44" s="24"/>
      <c r="M44" s="25"/>
      <c r="N44" s="25"/>
    </row>
    <row r="45" spans="1:14" ht="36.75" customHeight="1">
      <c r="A45" s="17">
        <v>35</v>
      </c>
      <c r="B45" s="18" t="s">
        <v>11</v>
      </c>
      <c r="C45" s="8">
        <f t="shared" si="7"/>
        <v>10</v>
      </c>
      <c r="D45" s="8">
        <f t="shared" si="7"/>
        <v>0</v>
      </c>
      <c r="E45" s="23"/>
      <c r="F45" s="24">
        <v>10</v>
      </c>
      <c r="G45" s="24">
        <v>0</v>
      </c>
      <c r="H45" s="24">
        <f t="shared" si="8"/>
        <v>0</v>
      </c>
      <c r="I45" s="24"/>
      <c r="J45" s="24"/>
      <c r="K45" s="24"/>
      <c r="L45" s="24"/>
      <c r="M45" s="25"/>
      <c r="N45" s="25"/>
    </row>
    <row r="46" spans="1:14" ht="36.75" customHeight="1">
      <c r="A46" s="17">
        <v>36</v>
      </c>
      <c r="B46" s="18" t="s">
        <v>49</v>
      </c>
      <c r="C46" s="8">
        <f t="shared" si="7"/>
        <v>10</v>
      </c>
      <c r="D46" s="8">
        <f t="shared" si="7"/>
        <v>0</v>
      </c>
      <c r="E46" s="23">
        <f t="shared" si="9"/>
        <v>0</v>
      </c>
      <c r="F46" s="24">
        <v>10</v>
      </c>
      <c r="G46" s="24">
        <v>0</v>
      </c>
      <c r="H46" s="24">
        <f t="shared" si="8"/>
        <v>0</v>
      </c>
      <c r="I46" s="24"/>
      <c r="J46" s="24"/>
      <c r="K46" s="24"/>
      <c r="L46" s="24"/>
      <c r="M46" s="25"/>
      <c r="N46" s="25"/>
    </row>
    <row r="47" spans="1:14" ht="19.5" customHeight="1">
      <c r="A47" s="17">
        <v>37</v>
      </c>
      <c r="B47" s="18" t="s">
        <v>8</v>
      </c>
      <c r="C47" s="8">
        <f t="shared" si="7"/>
        <v>30</v>
      </c>
      <c r="D47" s="8">
        <f t="shared" si="7"/>
        <v>24.5</v>
      </c>
      <c r="E47" s="23">
        <f t="shared" si="9"/>
        <v>81.66666666666667</v>
      </c>
      <c r="F47" s="24">
        <v>30</v>
      </c>
      <c r="G47" s="24">
        <v>24.5</v>
      </c>
      <c r="H47" s="24">
        <f t="shared" si="8"/>
        <v>81.66666666666667</v>
      </c>
      <c r="I47" s="24"/>
      <c r="J47" s="24"/>
      <c r="K47" s="24"/>
      <c r="L47" s="24"/>
      <c r="M47" s="25"/>
      <c r="N47" s="25"/>
    </row>
    <row r="48" spans="1:14" ht="33" customHeight="1">
      <c r="A48" s="17">
        <v>38</v>
      </c>
      <c r="B48" s="18" t="s">
        <v>58</v>
      </c>
      <c r="C48" s="8">
        <f t="shared" si="7"/>
        <v>650</v>
      </c>
      <c r="D48" s="8">
        <f t="shared" si="7"/>
        <v>517.4</v>
      </c>
      <c r="E48" s="23">
        <f t="shared" si="9"/>
        <v>79.6</v>
      </c>
      <c r="F48" s="24">
        <v>650</v>
      </c>
      <c r="G48" s="24">
        <v>517.4</v>
      </c>
      <c r="H48" s="24">
        <f t="shared" si="8"/>
        <v>79.6</v>
      </c>
      <c r="I48" s="24"/>
      <c r="J48" s="24"/>
      <c r="K48" s="24"/>
      <c r="L48" s="24"/>
      <c r="M48" s="25"/>
      <c r="N48" s="25"/>
    </row>
    <row r="49" spans="1:14" s="16" customFormat="1" ht="21" customHeight="1">
      <c r="A49" s="21"/>
      <c r="B49" s="22" t="s">
        <v>1</v>
      </c>
      <c r="C49" s="26">
        <f>SUM(C39:C48)</f>
        <v>20286.9</v>
      </c>
      <c r="D49" s="26">
        <f>SUM(D39:D48)</f>
        <v>11163.599999999999</v>
      </c>
      <c r="E49" s="27">
        <f t="shared" si="9"/>
        <v>55.02861452464397</v>
      </c>
      <c r="F49" s="26">
        <f>SUM(F39:F48)</f>
        <v>19755.8</v>
      </c>
      <c r="G49" s="26">
        <f>SUM(G39:G48)</f>
        <v>11163.599999999999</v>
      </c>
      <c r="H49" s="26">
        <f>G49/F49*100</f>
        <v>56.5079622186902</v>
      </c>
      <c r="I49" s="26">
        <f>SUM(I39:I48)</f>
        <v>531.1</v>
      </c>
      <c r="J49" s="26">
        <f>SUM(J39:J48)</f>
        <v>0</v>
      </c>
      <c r="K49" s="26">
        <v>0</v>
      </c>
      <c r="L49" s="26"/>
      <c r="M49" s="28"/>
      <c r="N49" s="28"/>
    </row>
    <row r="50" spans="1:14" ht="24.75" customHeight="1">
      <c r="A50" s="62" t="s">
        <v>18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">
      <c r="A51" s="29" t="s">
        <v>72</v>
      </c>
      <c r="B51" s="30" t="s">
        <v>2</v>
      </c>
      <c r="C51" s="8">
        <f>F51+I51+L51</f>
        <v>212</v>
      </c>
      <c r="D51" s="8">
        <f>G51+J51+M51</f>
        <v>108.8</v>
      </c>
      <c r="E51" s="23">
        <f>D51/C51*100</f>
        <v>51.320754716981135</v>
      </c>
      <c r="F51" s="31">
        <v>212</v>
      </c>
      <c r="G51" s="31">
        <v>108.8</v>
      </c>
      <c r="H51" s="24">
        <f>G51/F51*100</f>
        <v>51.320754716981135</v>
      </c>
      <c r="I51" s="24"/>
      <c r="J51" s="24"/>
      <c r="K51" s="24"/>
      <c r="L51" s="24"/>
      <c r="M51" s="25"/>
      <c r="N51" s="25"/>
    </row>
    <row r="52" spans="1:14" ht="30">
      <c r="A52" s="29" t="s">
        <v>73</v>
      </c>
      <c r="B52" s="30" t="s">
        <v>3</v>
      </c>
      <c r="C52" s="8">
        <f aca="true" t="shared" si="10" ref="C52:C59">F52+I52+L52</f>
        <v>10286.599999999999</v>
      </c>
      <c r="D52" s="8">
        <f aca="true" t="shared" si="11" ref="D52:D59">G52+J52+M52</f>
        <v>9159.4</v>
      </c>
      <c r="E52" s="23">
        <f aca="true" t="shared" si="12" ref="E52:E59">D52/C52*100</f>
        <v>89.04205471195536</v>
      </c>
      <c r="F52" s="31">
        <v>3751.7</v>
      </c>
      <c r="G52" s="31">
        <v>2624.5</v>
      </c>
      <c r="H52" s="24">
        <f aca="true" t="shared" si="13" ref="H52:H60">G52/F52*100</f>
        <v>69.95495375429806</v>
      </c>
      <c r="I52" s="24">
        <v>6534.9</v>
      </c>
      <c r="J52" s="24">
        <v>6534.9</v>
      </c>
      <c r="K52" s="24">
        <f>J52/I52*100</f>
        <v>100</v>
      </c>
      <c r="L52" s="24"/>
      <c r="M52" s="25"/>
      <c r="N52" s="25"/>
    </row>
    <row r="53" spans="1:14" ht="30">
      <c r="A53" s="29" t="s">
        <v>71</v>
      </c>
      <c r="B53" s="30" t="s">
        <v>0</v>
      </c>
      <c r="C53" s="8">
        <f t="shared" si="10"/>
        <v>3576.7</v>
      </c>
      <c r="D53" s="8">
        <f t="shared" si="11"/>
        <v>2529.3</v>
      </c>
      <c r="E53" s="23">
        <f t="shared" si="12"/>
        <v>70.71602314983085</v>
      </c>
      <c r="F53" s="31">
        <v>3576.7</v>
      </c>
      <c r="G53" s="32">
        <v>2529.3</v>
      </c>
      <c r="H53" s="24">
        <f t="shared" si="13"/>
        <v>70.71602314983085</v>
      </c>
      <c r="I53" s="24"/>
      <c r="J53" s="24"/>
      <c r="K53" s="24"/>
      <c r="L53" s="25"/>
      <c r="M53" s="25"/>
      <c r="N53" s="25"/>
    </row>
    <row r="54" spans="1:14" ht="15">
      <c r="A54" s="29" t="s">
        <v>66</v>
      </c>
      <c r="B54" s="30" t="s">
        <v>4</v>
      </c>
      <c r="C54" s="8">
        <f t="shared" si="10"/>
        <v>495</v>
      </c>
      <c r="D54" s="8">
        <f t="shared" si="11"/>
        <v>133.2</v>
      </c>
      <c r="E54" s="23">
        <f t="shared" si="12"/>
        <v>26.909090909090907</v>
      </c>
      <c r="F54" s="31">
        <v>495</v>
      </c>
      <c r="G54" s="31">
        <v>133.2</v>
      </c>
      <c r="H54" s="24">
        <f t="shared" si="13"/>
        <v>26.909090909090907</v>
      </c>
      <c r="I54" s="24"/>
      <c r="J54" s="31"/>
      <c r="K54" s="24"/>
      <c r="L54" s="31"/>
      <c r="M54" s="25"/>
      <c r="N54" s="25"/>
    </row>
    <row r="55" spans="1:14" ht="15">
      <c r="A55" s="29" t="s">
        <v>40</v>
      </c>
      <c r="B55" s="30" t="s">
        <v>5</v>
      </c>
      <c r="C55" s="8">
        <f t="shared" si="10"/>
        <v>15715.999999999998</v>
      </c>
      <c r="D55" s="8">
        <f t="shared" si="11"/>
        <v>10843.3</v>
      </c>
      <c r="E55" s="23">
        <f t="shared" si="12"/>
        <v>68.99529142275388</v>
      </c>
      <c r="F55" s="24">
        <v>14940.3</v>
      </c>
      <c r="G55" s="24">
        <v>10067.6</v>
      </c>
      <c r="H55" s="24">
        <f t="shared" si="13"/>
        <v>67.38552773371353</v>
      </c>
      <c r="I55" s="24">
        <v>272.3</v>
      </c>
      <c r="J55" s="31">
        <v>272.3</v>
      </c>
      <c r="K55" s="24">
        <f>J55/I55*100</f>
        <v>100</v>
      </c>
      <c r="L55" s="31">
        <v>503.4</v>
      </c>
      <c r="M55" s="25">
        <v>503.4</v>
      </c>
      <c r="N55" s="25">
        <f>M55/L55*100</f>
        <v>100</v>
      </c>
    </row>
    <row r="56" spans="1:14" ht="30">
      <c r="A56" s="29" t="s">
        <v>41</v>
      </c>
      <c r="B56" s="30" t="s">
        <v>65</v>
      </c>
      <c r="C56" s="8">
        <f>F56+I56+L56</f>
        <v>60</v>
      </c>
      <c r="D56" s="8">
        <f>G56+J56+M56</f>
        <v>60</v>
      </c>
      <c r="E56" s="23">
        <f>D56/C56*100</f>
        <v>100</v>
      </c>
      <c r="F56" s="24">
        <v>60</v>
      </c>
      <c r="G56" s="24">
        <v>60</v>
      </c>
      <c r="H56" s="24">
        <f t="shared" si="13"/>
        <v>100</v>
      </c>
      <c r="I56" s="24"/>
      <c r="J56" s="31"/>
      <c r="K56" s="24"/>
      <c r="L56" s="31"/>
      <c r="M56" s="25"/>
      <c r="N56" s="25"/>
    </row>
    <row r="57" spans="1:14" ht="30">
      <c r="A57" s="29" t="s">
        <v>42</v>
      </c>
      <c r="B57" s="30" t="s">
        <v>11</v>
      </c>
      <c r="C57" s="8">
        <f t="shared" si="10"/>
        <v>7.9</v>
      </c>
      <c r="D57" s="8">
        <f t="shared" si="11"/>
        <v>7.9</v>
      </c>
      <c r="E57" s="23">
        <f t="shared" si="12"/>
        <v>100</v>
      </c>
      <c r="F57" s="24">
        <v>7.9</v>
      </c>
      <c r="G57" s="24">
        <v>7.9</v>
      </c>
      <c r="H57" s="24">
        <f t="shared" si="13"/>
        <v>100</v>
      </c>
      <c r="I57" s="24"/>
      <c r="J57" s="24"/>
      <c r="K57" s="24"/>
      <c r="L57" s="24"/>
      <c r="M57" s="25"/>
      <c r="N57" s="25"/>
    </row>
    <row r="58" spans="1:14" ht="15">
      <c r="A58" s="29" t="s">
        <v>43</v>
      </c>
      <c r="B58" s="30" t="s">
        <v>10</v>
      </c>
      <c r="C58" s="8">
        <f t="shared" si="10"/>
        <v>50</v>
      </c>
      <c r="D58" s="8">
        <f t="shared" si="11"/>
        <v>17</v>
      </c>
      <c r="E58" s="23">
        <f t="shared" si="12"/>
        <v>34</v>
      </c>
      <c r="F58" s="31">
        <v>50</v>
      </c>
      <c r="G58" s="31">
        <v>17</v>
      </c>
      <c r="H58" s="24">
        <f t="shared" si="13"/>
        <v>34</v>
      </c>
      <c r="I58" s="24"/>
      <c r="J58" s="24"/>
      <c r="K58" s="24"/>
      <c r="L58" s="24"/>
      <c r="M58" s="25"/>
      <c r="N58" s="25"/>
    </row>
    <row r="59" spans="1:14" ht="26.25" customHeight="1">
      <c r="A59" s="29" t="s">
        <v>44</v>
      </c>
      <c r="B59" s="30" t="s">
        <v>8</v>
      </c>
      <c r="C59" s="8">
        <f t="shared" si="10"/>
        <v>70</v>
      </c>
      <c r="D59" s="8">
        <f t="shared" si="11"/>
        <v>36.7</v>
      </c>
      <c r="E59" s="23">
        <f t="shared" si="12"/>
        <v>52.42857142857144</v>
      </c>
      <c r="F59" s="31">
        <v>70</v>
      </c>
      <c r="G59" s="31">
        <v>36.7</v>
      </c>
      <c r="H59" s="24">
        <f t="shared" si="13"/>
        <v>52.42857142857144</v>
      </c>
      <c r="I59" s="24"/>
      <c r="J59" s="24"/>
      <c r="K59" s="24"/>
      <c r="L59" s="24"/>
      <c r="M59" s="25"/>
      <c r="N59" s="25"/>
    </row>
    <row r="60" spans="1:14" ht="30">
      <c r="A60" s="29" t="s">
        <v>45</v>
      </c>
      <c r="B60" s="10" t="s">
        <v>57</v>
      </c>
      <c r="C60" s="8">
        <f>F60+I60+L60</f>
        <v>710</v>
      </c>
      <c r="D60" s="8">
        <f>G60+J60+M60</f>
        <v>621.7</v>
      </c>
      <c r="E60" s="23">
        <f>D60/C60*100</f>
        <v>87.56338028169014</v>
      </c>
      <c r="F60" s="31">
        <v>710</v>
      </c>
      <c r="G60" s="31">
        <v>621.7</v>
      </c>
      <c r="H60" s="24">
        <f t="shared" si="13"/>
        <v>87.56338028169014</v>
      </c>
      <c r="I60" s="24"/>
      <c r="J60" s="24"/>
      <c r="K60" s="24"/>
      <c r="L60" s="24"/>
      <c r="M60" s="25"/>
      <c r="N60" s="25"/>
    </row>
    <row r="61" spans="1:14" s="16" customFormat="1" ht="18.75" customHeight="1">
      <c r="A61" s="33"/>
      <c r="B61" s="34" t="s">
        <v>1</v>
      </c>
      <c r="C61" s="26">
        <f>SUM(C51:C60)</f>
        <v>31184.199999999997</v>
      </c>
      <c r="D61" s="26">
        <f>SUM(D51:D60)</f>
        <v>23517.300000000003</v>
      </c>
      <c r="E61" s="27">
        <f>D61/C61*100</f>
        <v>75.41415203853235</v>
      </c>
      <c r="F61" s="26">
        <f>SUM(F51:F60)</f>
        <v>23873.6</v>
      </c>
      <c r="G61" s="26">
        <f>SUM(G51:G60)</f>
        <v>16206.700000000003</v>
      </c>
      <c r="H61" s="26">
        <f>G61/F61*100</f>
        <v>67.88544668587897</v>
      </c>
      <c r="I61" s="26">
        <f>SUM(I51:I59)</f>
        <v>6807.2</v>
      </c>
      <c r="J61" s="26">
        <f>SUM(J51:J59)</f>
        <v>6807.2</v>
      </c>
      <c r="K61" s="26">
        <f>J61/I61*100</f>
        <v>100</v>
      </c>
      <c r="L61" s="26">
        <f>SUM(L51:L59)</f>
        <v>503.4</v>
      </c>
      <c r="M61" s="26">
        <f>SUM(M51:M59)</f>
        <v>503.4</v>
      </c>
      <c r="N61" s="28">
        <f>M61/L61*100</f>
        <v>100</v>
      </c>
    </row>
    <row r="62" spans="1:14" ht="21.75" customHeight="1">
      <c r="A62" s="63" t="s">
        <v>19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25.5" customHeight="1">
      <c r="A63" s="29" t="s">
        <v>74</v>
      </c>
      <c r="B63" s="30" t="s">
        <v>2</v>
      </c>
      <c r="C63" s="8">
        <f aca="true" t="shared" si="14" ref="C63:D74">F63+I63+L63</f>
        <v>122</v>
      </c>
      <c r="D63" s="8">
        <f t="shared" si="14"/>
        <v>98</v>
      </c>
      <c r="E63" s="23">
        <f>D63/C63*100</f>
        <v>80.32786885245902</v>
      </c>
      <c r="F63" s="31">
        <v>122</v>
      </c>
      <c r="G63" s="31">
        <v>98</v>
      </c>
      <c r="H63" s="24">
        <f>G63/F63*100</f>
        <v>80.32786885245902</v>
      </c>
      <c r="I63" s="24"/>
      <c r="J63" s="24"/>
      <c r="K63" s="24"/>
      <c r="L63" s="24"/>
      <c r="M63" s="25"/>
      <c r="N63" s="25"/>
    </row>
    <row r="64" spans="1:14" ht="18.75" customHeight="1">
      <c r="A64" s="29" t="s">
        <v>75</v>
      </c>
      <c r="B64" s="30" t="s">
        <v>9</v>
      </c>
      <c r="C64" s="8">
        <f t="shared" si="14"/>
        <v>14.6</v>
      </c>
      <c r="D64" s="8">
        <f t="shared" si="14"/>
        <v>14.6</v>
      </c>
      <c r="E64" s="23">
        <f aca="true" t="shared" si="15" ref="E64:E75">D64/C64*100</f>
        <v>100</v>
      </c>
      <c r="F64" s="31">
        <v>14.6</v>
      </c>
      <c r="G64" s="31">
        <v>14.6</v>
      </c>
      <c r="H64" s="24">
        <f aca="true" t="shared" si="16" ref="H64:H74">G64/F64*100</f>
        <v>100</v>
      </c>
      <c r="I64" s="24"/>
      <c r="J64" s="24"/>
      <c r="K64" s="24"/>
      <c r="L64" s="24"/>
      <c r="M64" s="25"/>
      <c r="N64" s="25"/>
    </row>
    <row r="65" spans="1:14" ht="36.75" customHeight="1">
      <c r="A65" s="29" t="s">
        <v>46</v>
      </c>
      <c r="B65" s="30" t="s">
        <v>3</v>
      </c>
      <c r="C65" s="8">
        <f t="shared" si="14"/>
        <v>13291.6</v>
      </c>
      <c r="D65" s="8">
        <f t="shared" si="14"/>
        <v>3224.7</v>
      </c>
      <c r="E65" s="23">
        <f t="shared" si="15"/>
        <v>24.261187516927983</v>
      </c>
      <c r="F65" s="31">
        <v>5491</v>
      </c>
      <c r="G65" s="31">
        <v>3224.7</v>
      </c>
      <c r="H65" s="24">
        <f t="shared" si="16"/>
        <v>58.72700783099617</v>
      </c>
      <c r="I65" s="24">
        <v>7800.6</v>
      </c>
      <c r="J65" s="24">
        <v>0</v>
      </c>
      <c r="K65" s="24">
        <f>J65/I65*100</f>
        <v>0</v>
      </c>
      <c r="L65" s="24"/>
      <c r="M65" s="25"/>
      <c r="N65" s="25"/>
    </row>
    <row r="66" spans="1:14" ht="36.75" customHeight="1">
      <c r="A66" s="29" t="s">
        <v>59</v>
      </c>
      <c r="B66" s="30" t="s">
        <v>0</v>
      </c>
      <c r="C66" s="8">
        <f t="shared" si="14"/>
        <v>7981.8</v>
      </c>
      <c r="D66" s="8">
        <f>G66+J66</f>
        <v>5128.9</v>
      </c>
      <c r="E66" s="23">
        <f t="shared" si="15"/>
        <v>64.25743566614047</v>
      </c>
      <c r="F66" s="31">
        <v>7981.8</v>
      </c>
      <c r="G66" s="32">
        <v>5128.9</v>
      </c>
      <c r="H66" s="24">
        <f t="shared" si="16"/>
        <v>64.25743566614047</v>
      </c>
      <c r="I66" s="24"/>
      <c r="J66" s="24"/>
      <c r="K66" s="24"/>
      <c r="L66" s="25"/>
      <c r="M66" s="25"/>
      <c r="N66" s="25"/>
    </row>
    <row r="67" spans="1:14" ht="18" customHeight="1">
      <c r="A67" s="29" t="s">
        <v>60</v>
      </c>
      <c r="B67" s="30" t="s">
        <v>4</v>
      </c>
      <c r="C67" s="8">
        <f t="shared" si="14"/>
        <v>30</v>
      </c>
      <c r="D67" s="8">
        <f>G67+J67</f>
        <v>0</v>
      </c>
      <c r="E67" s="23">
        <f t="shared" si="15"/>
        <v>0</v>
      </c>
      <c r="F67" s="31">
        <v>30</v>
      </c>
      <c r="G67" s="32">
        <v>0</v>
      </c>
      <c r="H67" s="24">
        <f t="shared" si="16"/>
        <v>0</v>
      </c>
      <c r="I67" s="24"/>
      <c r="J67" s="24"/>
      <c r="K67" s="24"/>
      <c r="L67" s="25"/>
      <c r="M67" s="25"/>
      <c r="N67" s="25"/>
    </row>
    <row r="68" spans="1:14" ht="17.25" customHeight="1">
      <c r="A68" s="29" t="s">
        <v>47</v>
      </c>
      <c r="B68" s="30" t="s">
        <v>5</v>
      </c>
      <c r="C68" s="8">
        <f t="shared" si="14"/>
        <v>15060.8</v>
      </c>
      <c r="D68" s="8">
        <f t="shared" si="14"/>
        <v>9364.6</v>
      </c>
      <c r="E68" s="23">
        <f t="shared" si="15"/>
        <v>62.17863592903432</v>
      </c>
      <c r="F68" s="31">
        <v>15060.8</v>
      </c>
      <c r="G68" s="31">
        <v>9364.6</v>
      </c>
      <c r="H68" s="24">
        <f t="shared" si="16"/>
        <v>62.17863592903432</v>
      </c>
      <c r="I68" s="24"/>
      <c r="J68" s="31"/>
      <c r="K68" s="31"/>
      <c r="L68" s="24"/>
      <c r="M68" s="25"/>
      <c r="N68" s="25"/>
    </row>
    <row r="69" spans="1:14" ht="36.75" customHeight="1">
      <c r="A69" s="29" t="s">
        <v>48</v>
      </c>
      <c r="B69" s="30" t="s">
        <v>6</v>
      </c>
      <c r="C69" s="8">
        <f t="shared" si="14"/>
        <v>1924.9</v>
      </c>
      <c r="D69" s="8">
        <f t="shared" si="14"/>
        <v>250.3</v>
      </c>
      <c r="E69" s="23">
        <f t="shared" si="15"/>
        <v>13.003272897293366</v>
      </c>
      <c r="F69" s="31">
        <v>1924.9</v>
      </c>
      <c r="G69" s="31">
        <v>250.3</v>
      </c>
      <c r="H69" s="24">
        <f t="shared" si="16"/>
        <v>13.003272897293366</v>
      </c>
      <c r="I69" s="24"/>
      <c r="J69" s="31"/>
      <c r="K69" s="31"/>
      <c r="L69" s="24"/>
      <c r="M69" s="25"/>
      <c r="N69" s="25"/>
    </row>
    <row r="70" spans="1:14" ht="23.25" customHeight="1">
      <c r="A70" s="29" t="s">
        <v>39</v>
      </c>
      <c r="B70" s="30" t="s">
        <v>7</v>
      </c>
      <c r="C70" s="8">
        <f t="shared" si="14"/>
        <v>10</v>
      </c>
      <c r="D70" s="8">
        <f t="shared" si="14"/>
        <v>0</v>
      </c>
      <c r="E70" s="23">
        <f t="shared" si="15"/>
        <v>0</v>
      </c>
      <c r="F70" s="31">
        <v>10</v>
      </c>
      <c r="G70" s="31">
        <v>0</v>
      </c>
      <c r="H70" s="24">
        <f t="shared" si="16"/>
        <v>0</v>
      </c>
      <c r="I70" s="24"/>
      <c r="J70" s="31"/>
      <c r="K70" s="31"/>
      <c r="L70" s="24"/>
      <c r="M70" s="25"/>
      <c r="N70" s="25"/>
    </row>
    <row r="71" spans="1:14" ht="31.5" customHeight="1">
      <c r="A71" s="29" t="s">
        <v>54</v>
      </c>
      <c r="B71" s="30" t="s">
        <v>27</v>
      </c>
      <c r="C71" s="8">
        <f t="shared" si="14"/>
        <v>50</v>
      </c>
      <c r="D71" s="8">
        <f t="shared" si="14"/>
        <v>22.5</v>
      </c>
      <c r="E71" s="23">
        <f t="shared" si="15"/>
        <v>45</v>
      </c>
      <c r="F71" s="31">
        <v>50</v>
      </c>
      <c r="G71" s="31">
        <v>22.5</v>
      </c>
      <c r="H71" s="24">
        <f t="shared" si="16"/>
        <v>45</v>
      </c>
      <c r="I71" s="24"/>
      <c r="J71" s="31"/>
      <c r="K71" s="31"/>
      <c r="L71" s="24"/>
      <c r="M71" s="25"/>
      <c r="N71" s="25"/>
    </row>
    <row r="72" spans="1:14" ht="22.5" customHeight="1">
      <c r="A72" s="29" t="s">
        <v>61</v>
      </c>
      <c r="B72" s="30" t="s">
        <v>8</v>
      </c>
      <c r="C72" s="8">
        <f t="shared" si="14"/>
        <v>100</v>
      </c>
      <c r="D72" s="8">
        <f t="shared" si="14"/>
        <v>53.8</v>
      </c>
      <c r="E72" s="23">
        <f t="shared" si="15"/>
        <v>53.79999999999999</v>
      </c>
      <c r="F72" s="31">
        <v>100</v>
      </c>
      <c r="G72" s="31">
        <v>53.8</v>
      </c>
      <c r="H72" s="24">
        <f t="shared" si="16"/>
        <v>53.79999999999999</v>
      </c>
      <c r="I72" s="24"/>
      <c r="J72" s="24"/>
      <c r="K72" s="24"/>
      <c r="L72" s="24"/>
      <c r="M72" s="25"/>
      <c r="N72" s="25"/>
    </row>
    <row r="73" spans="1:14" ht="16.5" customHeight="1">
      <c r="A73" s="29" t="s">
        <v>55</v>
      </c>
      <c r="B73" s="30" t="s">
        <v>16</v>
      </c>
      <c r="C73" s="8">
        <f t="shared" si="14"/>
        <v>859.1</v>
      </c>
      <c r="D73" s="8">
        <f t="shared" si="14"/>
        <v>591.3</v>
      </c>
      <c r="E73" s="23">
        <f t="shared" si="15"/>
        <v>68.82784309160749</v>
      </c>
      <c r="F73" s="31">
        <v>859.1</v>
      </c>
      <c r="G73" s="31">
        <v>591.3</v>
      </c>
      <c r="H73" s="24">
        <f t="shared" si="16"/>
        <v>68.82784309160749</v>
      </c>
      <c r="I73" s="24"/>
      <c r="J73" s="24"/>
      <c r="K73" s="24"/>
      <c r="L73" s="24"/>
      <c r="M73" s="25"/>
      <c r="N73" s="25"/>
    </row>
    <row r="74" spans="1:14" ht="38.25" customHeight="1">
      <c r="A74" s="29" t="s">
        <v>56</v>
      </c>
      <c r="B74" s="10" t="s">
        <v>52</v>
      </c>
      <c r="C74" s="8">
        <f t="shared" si="14"/>
        <v>376.8</v>
      </c>
      <c r="D74" s="8">
        <f t="shared" si="14"/>
        <v>376.8</v>
      </c>
      <c r="E74" s="23">
        <f t="shared" si="15"/>
        <v>100</v>
      </c>
      <c r="F74" s="31">
        <v>376.8</v>
      </c>
      <c r="G74" s="31">
        <v>376.8</v>
      </c>
      <c r="H74" s="24">
        <f t="shared" si="16"/>
        <v>100</v>
      </c>
      <c r="I74" s="24"/>
      <c r="J74" s="24"/>
      <c r="K74" s="24"/>
      <c r="L74" s="24"/>
      <c r="M74" s="25"/>
      <c r="N74" s="25"/>
    </row>
    <row r="75" spans="1:14" s="16" customFormat="1" ht="22.5" customHeight="1">
      <c r="A75" s="33"/>
      <c r="B75" s="34" t="s">
        <v>1</v>
      </c>
      <c r="C75" s="26">
        <f>SUM(C63:C74)</f>
        <v>39821.600000000006</v>
      </c>
      <c r="D75" s="26">
        <f>SUM(D63:D74)</f>
        <v>19125.499999999996</v>
      </c>
      <c r="E75" s="27">
        <f t="shared" si="15"/>
        <v>48.02795467786326</v>
      </c>
      <c r="F75" s="26">
        <f>SUM(F63:F74)</f>
        <v>32021</v>
      </c>
      <c r="G75" s="26">
        <f>SUM(G63:G74)</f>
        <v>19125.499999999996</v>
      </c>
      <c r="H75" s="26">
        <f>G75/F75*100</f>
        <v>59.72799100590237</v>
      </c>
      <c r="I75" s="26">
        <f>SUM(I63:I73)</f>
        <v>7800.6</v>
      </c>
      <c r="J75" s="26">
        <f>SUM(J63:J73)</f>
        <v>0</v>
      </c>
      <c r="K75" s="26">
        <v>0</v>
      </c>
      <c r="L75" s="26"/>
      <c r="M75" s="28"/>
      <c r="N75" s="28"/>
    </row>
    <row r="76" spans="1:14" ht="19.5" customHeight="1">
      <c r="A76" s="62" t="s">
        <v>20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22.5" customHeight="1">
      <c r="A77" s="17">
        <v>61</v>
      </c>
      <c r="B77" s="18" t="s">
        <v>2</v>
      </c>
      <c r="C77" s="8">
        <f>F77+I77+L77</f>
        <v>20</v>
      </c>
      <c r="D77" s="8">
        <f>G77+J77+M77</f>
        <v>10</v>
      </c>
      <c r="E77" s="23">
        <f>D77/C77*100</f>
        <v>50</v>
      </c>
      <c r="F77" s="31">
        <v>20</v>
      </c>
      <c r="G77" s="31">
        <v>10</v>
      </c>
      <c r="H77" s="24">
        <f>G77/F77*100</f>
        <v>50</v>
      </c>
      <c r="I77" s="24"/>
      <c r="J77" s="24"/>
      <c r="K77" s="24"/>
      <c r="L77" s="24"/>
      <c r="M77" s="25"/>
      <c r="N77" s="25"/>
    </row>
    <row r="78" spans="1:14" ht="18" customHeight="1">
      <c r="A78" s="17">
        <v>62</v>
      </c>
      <c r="B78" s="18" t="s">
        <v>9</v>
      </c>
      <c r="C78" s="8">
        <f>F78+I78+L78</f>
        <v>7</v>
      </c>
      <c r="D78" s="8">
        <f>G78+J78+M78</f>
        <v>0</v>
      </c>
      <c r="E78" s="23">
        <f>D78/C78*100</f>
        <v>0</v>
      </c>
      <c r="F78" s="31">
        <v>7</v>
      </c>
      <c r="G78" s="31">
        <v>0</v>
      </c>
      <c r="H78" s="24">
        <f aca="true" t="shared" si="17" ref="H78:H87">G78/F78*100</f>
        <v>0</v>
      </c>
      <c r="I78" s="24"/>
      <c r="J78" s="24"/>
      <c r="K78" s="24"/>
      <c r="L78" s="24"/>
      <c r="M78" s="25"/>
      <c r="N78" s="25"/>
    </row>
    <row r="79" spans="1:14" ht="30" customHeight="1">
      <c r="A79" s="17">
        <v>63</v>
      </c>
      <c r="B79" s="18" t="s">
        <v>3</v>
      </c>
      <c r="C79" s="8">
        <f aca="true" t="shared" si="18" ref="C79:D86">F79+I79+L79</f>
        <v>2569</v>
      </c>
      <c r="D79" s="8">
        <f t="shared" si="18"/>
        <v>1077.4</v>
      </c>
      <c r="E79" s="23">
        <f aca="true" t="shared" si="19" ref="E79:E88">D79/C79*100</f>
        <v>41.938497469832626</v>
      </c>
      <c r="F79" s="31">
        <v>2569</v>
      </c>
      <c r="G79" s="31">
        <v>1077.4</v>
      </c>
      <c r="H79" s="24">
        <f t="shared" si="17"/>
        <v>41.938497469832626</v>
      </c>
      <c r="I79" s="24"/>
      <c r="J79" s="24"/>
      <c r="K79" s="24"/>
      <c r="L79" s="24"/>
      <c r="M79" s="25"/>
      <c r="N79" s="25"/>
    </row>
    <row r="80" spans="1:14" ht="30" customHeight="1">
      <c r="A80" s="17">
        <v>64</v>
      </c>
      <c r="B80" s="18" t="s">
        <v>0</v>
      </c>
      <c r="C80" s="8">
        <f t="shared" si="18"/>
        <v>2516.3</v>
      </c>
      <c r="D80" s="8">
        <f t="shared" si="18"/>
        <v>1466.3000000000002</v>
      </c>
      <c r="E80" s="23">
        <f t="shared" si="19"/>
        <v>58.27206612883996</v>
      </c>
      <c r="F80" s="31">
        <v>1041.6</v>
      </c>
      <c r="G80" s="31">
        <v>730</v>
      </c>
      <c r="H80" s="24">
        <f t="shared" si="17"/>
        <v>70.08448540706605</v>
      </c>
      <c r="I80" s="24">
        <v>895.4</v>
      </c>
      <c r="J80" s="24">
        <v>356.9</v>
      </c>
      <c r="K80" s="24">
        <f>J80/I80*100</f>
        <v>39.859280768371676</v>
      </c>
      <c r="L80" s="24">
        <v>579.3</v>
      </c>
      <c r="M80" s="25">
        <v>379.4</v>
      </c>
      <c r="N80" s="25">
        <f>M80/L80*100</f>
        <v>65.49283618159848</v>
      </c>
    </row>
    <row r="81" spans="1:14" ht="30" customHeight="1">
      <c r="A81" s="17">
        <v>65</v>
      </c>
      <c r="B81" s="18" t="s">
        <v>53</v>
      </c>
      <c r="C81" s="8">
        <f t="shared" si="18"/>
        <v>10</v>
      </c>
      <c r="D81" s="8">
        <f t="shared" si="18"/>
        <v>0</v>
      </c>
      <c r="E81" s="23"/>
      <c r="F81" s="31">
        <v>10</v>
      </c>
      <c r="G81" s="31">
        <v>0</v>
      </c>
      <c r="H81" s="24">
        <f t="shared" si="17"/>
        <v>0</v>
      </c>
      <c r="I81" s="24"/>
      <c r="J81" s="24"/>
      <c r="K81" s="24"/>
      <c r="L81" s="24"/>
      <c r="M81" s="25"/>
      <c r="N81" s="25"/>
    </row>
    <row r="82" spans="1:14" ht="15.75" customHeight="1">
      <c r="A82" s="17">
        <v>66</v>
      </c>
      <c r="B82" s="18" t="s">
        <v>5</v>
      </c>
      <c r="C82" s="8">
        <f t="shared" si="18"/>
        <v>6100</v>
      </c>
      <c r="D82" s="8">
        <f t="shared" si="18"/>
        <v>3558.8</v>
      </c>
      <c r="E82" s="23">
        <f t="shared" si="19"/>
        <v>58.34098360655739</v>
      </c>
      <c r="F82" s="24">
        <v>4400</v>
      </c>
      <c r="G82" s="24">
        <v>2986.3</v>
      </c>
      <c r="H82" s="24">
        <f t="shared" si="17"/>
        <v>67.87045454545455</v>
      </c>
      <c r="I82" s="24">
        <v>1700</v>
      </c>
      <c r="J82" s="24">
        <v>572.5</v>
      </c>
      <c r="K82" s="24">
        <f>J82/I82*100</f>
        <v>33.6764705882353</v>
      </c>
      <c r="L82" s="24"/>
      <c r="M82" s="31"/>
      <c r="N82" s="24"/>
    </row>
    <row r="83" spans="1:14" ht="31.5" customHeight="1">
      <c r="A83" s="17">
        <v>67</v>
      </c>
      <c r="B83" s="18" t="s">
        <v>6</v>
      </c>
      <c r="C83" s="8">
        <f t="shared" si="18"/>
        <v>27</v>
      </c>
      <c r="D83" s="8">
        <f t="shared" si="18"/>
        <v>26.9</v>
      </c>
      <c r="E83" s="23">
        <f t="shared" si="19"/>
        <v>99.62962962962962</v>
      </c>
      <c r="F83" s="31">
        <v>27</v>
      </c>
      <c r="G83" s="31">
        <v>26.9</v>
      </c>
      <c r="H83" s="24">
        <f t="shared" si="17"/>
        <v>99.62962962962962</v>
      </c>
      <c r="I83" s="24"/>
      <c r="J83" s="24"/>
      <c r="K83" s="24"/>
      <c r="L83" s="24"/>
      <c r="M83" s="25"/>
      <c r="N83" s="25"/>
    </row>
    <row r="84" spans="1:14" ht="30.75" customHeight="1">
      <c r="A84" s="17">
        <v>68</v>
      </c>
      <c r="B84" s="18" t="s">
        <v>11</v>
      </c>
      <c r="C84" s="8">
        <f t="shared" si="18"/>
        <v>10</v>
      </c>
      <c r="D84" s="8">
        <f t="shared" si="18"/>
        <v>0</v>
      </c>
      <c r="E84" s="23"/>
      <c r="F84" s="31">
        <v>10</v>
      </c>
      <c r="G84" s="31">
        <v>0</v>
      </c>
      <c r="H84" s="24">
        <f t="shared" si="17"/>
        <v>0</v>
      </c>
      <c r="I84" s="24"/>
      <c r="J84" s="24"/>
      <c r="K84" s="24"/>
      <c r="L84" s="24"/>
      <c r="M84" s="25"/>
      <c r="N84" s="25"/>
    </row>
    <row r="85" spans="1:14" ht="17.25" customHeight="1">
      <c r="A85" s="17">
        <v>69</v>
      </c>
      <c r="B85" s="18" t="s">
        <v>10</v>
      </c>
      <c r="C85" s="8">
        <f t="shared" si="18"/>
        <v>22</v>
      </c>
      <c r="D85" s="8">
        <f t="shared" si="18"/>
        <v>19.5</v>
      </c>
      <c r="E85" s="23">
        <f t="shared" si="19"/>
        <v>88.63636363636364</v>
      </c>
      <c r="F85" s="31">
        <v>22</v>
      </c>
      <c r="G85" s="31">
        <v>19.5</v>
      </c>
      <c r="H85" s="24">
        <f t="shared" si="17"/>
        <v>88.63636363636364</v>
      </c>
      <c r="I85" s="24"/>
      <c r="J85" s="24"/>
      <c r="K85" s="24"/>
      <c r="L85" s="24"/>
      <c r="M85" s="25"/>
      <c r="N85" s="25"/>
    </row>
    <row r="86" spans="1:14" ht="15.75" customHeight="1">
      <c r="A86" s="17">
        <v>70</v>
      </c>
      <c r="B86" s="18" t="s">
        <v>8</v>
      </c>
      <c r="C86" s="8">
        <f t="shared" si="18"/>
        <v>50</v>
      </c>
      <c r="D86" s="8">
        <f t="shared" si="18"/>
        <v>31.9</v>
      </c>
      <c r="E86" s="23">
        <f t="shared" si="19"/>
        <v>63.800000000000004</v>
      </c>
      <c r="F86" s="31">
        <v>50</v>
      </c>
      <c r="G86" s="31">
        <v>31.9</v>
      </c>
      <c r="H86" s="24">
        <f t="shared" si="17"/>
        <v>63.800000000000004</v>
      </c>
      <c r="I86" s="24"/>
      <c r="J86" s="24"/>
      <c r="K86" s="24"/>
      <c r="L86" s="24"/>
      <c r="M86" s="25"/>
      <c r="N86" s="25"/>
    </row>
    <row r="87" spans="1:14" ht="29.25" customHeight="1">
      <c r="A87" s="17">
        <v>71</v>
      </c>
      <c r="B87" s="10" t="s">
        <v>57</v>
      </c>
      <c r="C87" s="8">
        <f>F87+I87+L87</f>
        <v>286.1</v>
      </c>
      <c r="D87" s="8">
        <f>G87+J87+M87</f>
        <v>250.7</v>
      </c>
      <c r="E87" s="23">
        <f t="shared" si="19"/>
        <v>87.62670394966794</v>
      </c>
      <c r="F87" s="31">
        <v>286.1</v>
      </c>
      <c r="G87" s="31">
        <v>250.7</v>
      </c>
      <c r="H87" s="24">
        <f t="shared" si="17"/>
        <v>87.62670394966794</v>
      </c>
      <c r="I87" s="31"/>
      <c r="J87" s="31"/>
      <c r="K87" s="31"/>
      <c r="L87" s="31"/>
      <c r="M87" s="32"/>
      <c r="N87" s="24"/>
    </row>
    <row r="88" spans="1:14" s="16" customFormat="1" ht="27.75" customHeight="1">
      <c r="A88" s="21"/>
      <c r="B88" s="22" t="s">
        <v>1</v>
      </c>
      <c r="C88" s="26">
        <f>SUM(C77:C87)</f>
        <v>11617.4</v>
      </c>
      <c r="D88" s="26">
        <f>SUM(D77:D87)</f>
        <v>6441.499999999999</v>
      </c>
      <c r="E88" s="27">
        <f t="shared" si="19"/>
        <v>55.44700191092671</v>
      </c>
      <c r="F88" s="26">
        <f>SUM(F77:F87)</f>
        <v>8442.7</v>
      </c>
      <c r="G88" s="26">
        <f>SUM(G77:G87)</f>
        <v>5132.7</v>
      </c>
      <c r="H88" s="26">
        <f>G88/F88*100</f>
        <v>60.794532554751434</v>
      </c>
      <c r="I88" s="26">
        <f>SUM(I79:I86)</f>
        <v>2595.4</v>
      </c>
      <c r="J88" s="26">
        <f>SUM(J79:J86)</f>
        <v>929.4</v>
      </c>
      <c r="K88" s="26">
        <f>J88/I88*100</f>
        <v>35.809509131540416</v>
      </c>
      <c r="L88" s="26">
        <f>SUM(L79:L86)</f>
        <v>579.3</v>
      </c>
      <c r="M88" s="26">
        <f>SUM(M79:M86)</f>
        <v>379.4</v>
      </c>
      <c r="N88" s="60">
        <f>M88/L88*100</f>
        <v>65.49283618159848</v>
      </c>
    </row>
    <row r="89" spans="1:14" ht="22.5" customHeight="1">
      <c r="A89" s="62" t="s">
        <v>21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21.75" customHeight="1">
      <c r="A90" s="17">
        <v>74</v>
      </c>
      <c r="B90" s="18" t="s">
        <v>2</v>
      </c>
      <c r="C90" s="8">
        <f aca="true" t="shared" si="20" ref="C90:D102">F90+I90+L90</f>
        <v>10</v>
      </c>
      <c r="D90" s="8">
        <f t="shared" si="20"/>
        <v>0</v>
      </c>
      <c r="E90" s="23">
        <f>D90/C90*100</f>
        <v>0</v>
      </c>
      <c r="F90" s="31">
        <v>10</v>
      </c>
      <c r="G90" s="31">
        <v>0</v>
      </c>
      <c r="H90" s="24">
        <f>G90/F90*100</f>
        <v>0</v>
      </c>
      <c r="I90" s="24"/>
      <c r="J90" s="24"/>
      <c r="K90" s="24"/>
      <c r="L90" s="24"/>
      <c r="M90" s="25"/>
      <c r="N90" s="25"/>
    </row>
    <row r="91" spans="1:14" ht="16.5" customHeight="1">
      <c r="A91" s="17">
        <v>75</v>
      </c>
      <c r="B91" s="18" t="s">
        <v>9</v>
      </c>
      <c r="C91" s="8">
        <f t="shared" si="20"/>
        <v>10</v>
      </c>
      <c r="D91" s="8">
        <f t="shared" si="20"/>
        <v>10</v>
      </c>
      <c r="E91" s="23">
        <f aca="true" t="shared" si="21" ref="E91:E102">D91/C91*100</f>
        <v>100</v>
      </c>
      <c r="F91" s="31">
        <v>10</v>
      </c>
      <c r="G91" s="31">
        <v>10</v>
      </c>
      <c r="H91" s="24">
        <f aca="true" t="shared" si="22" ref="H91:H102">G91/F91*100</f>
        <v>100</v>
      </c>
      <c r="I91" s="24"/>
      <c r="J91" s="24"/>
      <c r="K91" s="24"/>
      <c r="L91" s="24"/>
      <c r="M91" s="25"/>
      <c r="N91" s="25"/>
    </row>
    <row r="92" spans="1:14" ht="35.25" customHeight="1">
      <c r="A92" s="17">
        <v>76</v>
      </c>
      <c r="B92" s="18" t="s">
        <v>3</v>
      </c>
      <c r="C92" s="8">
        <f t="shared" si="20"/>
        <v>5492.8</v>
      </c>
      <c r="D92" s="8">
        <f t="shared" si="20"/>
        <v>5332.7</v>
      </c>
      <c r="E92" s="23">
        <f t="shared" si="21"/>
        <v>97.08527526944363</v>
      </c>
      <c r="F92" s="31">
        <v>1955.2</v>
      </c>
      <c r="G92" s="31">
        <v>1795.1</v>
      </c>
      <c r="H92" s="24">
        <f t="shared" si="22"/>
        <v>91.81157937806873</v>
      </c>
      <c r="I92" s="24">
        <v>3537.6</v>
      </c>
      <c r="J92" s="24">
        <v>3537.6</v>
      </c>
      <c r="K92" s="24">
        <f>J92/I92*100</f>
        <v>100</v>
      </c>
      <c r="L92" s="24"/>
      <c r="M92" s="25"/>
      <c r="N92" s="25"/>
    </row>
    <row r="93" spans="1:14" ht="36.75" customHeight="1">
      <c r="A93" s="17">
        <v>77</v>
      </c>
      <c r="B93" s="18" t="s">
        <v>0</v>
      </c>
      <c r="C93" s="8">
        <f t="shared" si="20"/>
        <v>11977.9</v>
      </c>
      <c r="D93" s="8">
        <f t="shared" si="20"/>
        <v>4096.4</v>
      </c>
      <c r="E93" s="23">
        <f t="shared" si="21"/>
        <v>34.19965102396914</v>
      </c>
      <c r="F93" s="31">
        <v>11977.9</v>
      </c>
      <c r="G93" s="32">
        <v>4096.4</v>
      </c>
      <c r="H93" s="24">
        <f t="shared" si="22"/>
        <v>34.19965102396914</v>
      </c>
      <c r="I93" s="24"/>
      <c r="J93" s="24"/>
      <c r="K93" s="24"/>
      <c r="L93" s="25"/>
      <c r="M93" s="25"/>
      <c r="N93" s="25"/>
    </row>
    <row r="94" spans="1:14" ht="20.25" customHeight="1">
      <c r="A94" s="17">
        <v>78</v>
      </c>
      <c r="B94" s="18" t="s">
        <v>4</v>
      </c>
      <c r="C94" s="8">
        <f t="shared" si="20"/>
        <v>20</v>
      </c>
      <c r="D94" s="8">
        <f t="shared" si="20"/>
        <v>20</v>
      </c>
      <c r="E94" s="23">
        <f t="shared" si="21"/>
        <v>100</v>
      </c>
      <c r="F94" s="31">
        <v>20</v>
      </c>
      <c r="G94" s="31">
        <v>20</v>
      </c>
      <c r="H94" s="24">
        <f t="shared" si="22"/>
        <v>100</v>
      </c>
      <c r="I94" s="24"/>
      <c r="J94" s="31"/>
      <c r="K94" s="24"/>
      <c r="L94" s="24"/>
      <c r="M94" s="25"/>
      <c r="N94" s="25"/>
    </row>
    <row r="95" spans="1:14" ht="18.75" customHeight="1">
      <c r="A95" s="17">
        <v>79</v>
      </c>
      <c r="B95" s="18" t="s">
        <v>5</v>
      </c>
      <c r="C95" s="8">
        <f t="shared" si="20"/>
        <v>18787.4</v>
      </c>
      <c r="D95" s="8">
        <f t="shared" si="20"/>
        <v>13691.7</v>
      </c>
      <c r="E95" s="23">
        <f t="shared" si="21"/>
        <v>72.8770346083013</v>
      </c>
      <c r="F95" s="24">
        <v>17968.4</v>
      </c>
      <c r="G95" s="24">
        <v>12872.7</v>
      </c>
      <c r="H95" s="24">
        <f t="shared" si="22"/>
        <v>71.64076935063778</v>
      </c>
      <c r="I95" s="24">
        <v>196.6</v>
      </c>
      <c r="J95" s="31">
        <v>196.6</v>
      </c>
      <c r="K95" s="24">
        <f>J95/I95*100</f>
        <v>100</v>
      </c>
      <c r="L95" s="24">
        <v>622.4</v>
      </c>
      <c r="M95" s="25">
        <v>622.4</v>
      </c>
      <c r="N95" s="25">
        <f>M95/L95*100</f>
        <v>100</v>
      </c>
    </row>
    <row r="96" spans="1:14" ht="36.75" customHeight="1">
      <c r="A96" s="17">
        <v>80</v>
      </c>
      <c r="B96" s="18" t="s">
        <v>6</v>
      </c>
      <c r="C96" s="8">
        <f t="shared" si="20"/>
        <v>20</v>
      </c>
      <c r="D96" s="8">
        <f t="shared" si="20"/>
        <v>20</v>
      </c>
      <c r="E96" s="23">
        <v>0</v>
      </c>
      <c r="F96" s="31">
        <v>20</v>
      </c>
      <c r="G96" s="31">
        <v>20</v>
      </c>
      <c r="H96" s="24">
        <f t="shared" si="22"/>
        <v>100</v>
      </c>
      <c r="I96" s="24"/>
      <c r="J96" s="31"/>
      <c r="K96" s="24"/>
      <c r="L96" s="24"/>
      <c r="M96" s="25"/>
      <c r="N96" s="25"/>
    </row>
    <row r="97" spans="1:14" ht="17.25" customHeight="1">
      <c r="A97" s="17">
        <v>81</v>
      </c>
      <c r="B97" s="18" t="s">
        <v>7</v>
      </c>
      <c r="C97" s="8">
        <f t="shared" si="20"/>
        <v>10</v>
      </c>
      <c r="D97" s="8">
        <f t="shared" si="20"/>
        <v>0</v>
      </c>
      <c r="E97" s="23">
        <f t="shared" si="21"/>
        <v>0</v>
      </c>
      <c r="F97" s="31">
        <v>10</v>
      </c>
      <c r="G97" s="31">
        <v>0</v>
      </c>
      <c r="H97" s="24">
        <f t="shared" si="22"/>
        <v>0</v>
      </c>
      <c r="I97" s="24"/>
      <c r="J97" s="24"/>
      <c r="K97" s="24"/>
      <c r="L97" s="24"/>
      <c r="M97" s="25"/>
      <c r="N97" s="25"/>
    </row>
    <row r="98" spans="1:14" ht="18" customHeight="1">
      <c r="A98" s="17">
        <v>82</v>
      </c>
      <c r="B98" s="18" t="s">
        <v>10</v>
      </c>
      <c r="C98" s="8">
        <f>F98+I98+L98</f>
        <v>32.5</v>
      </c>
      <c r="D98" s="8">
        <f>G98+J98+M98</f>
        <v>27.5</v>
      </c>
      <c r="E98" s="23">
        <f t="shared" si="21"/>
        <v>84.61538461538461</v>
      </c>
      <c r="F98" s="31">
        <v>32.5</v>
      </c>
      <c r="G98" s="31">
        <v>27.5</v>
      </c>
      <c r="H98" s="24">
        <f t="shared" si="22"/>
        <v>84.61538461538461</v>
      </c>
      <c r="I98" s="24"/>
      <c r="J98" s="24"/>
      <c r="K98" s="24"/>
      <c r="L98" s="24"/>
      <c r="M98" s="25"/>
      <c r="N98" s="25"/>
    </row>
    <row r="99" spans="1:14" ht="33.75" customHeight="1">
      <c r="A99" s="17">
        <v>83</v>
      </c>
      <c r="B99" s="18" t="s">
        <v>49</v>
      </c>
      <c r="C99" s="8">
        <f t="shared" si="20"/>
        <v>5</v>
      </c>
      <c r="D99" s="8">
        <f t="shared" si="20"/>
        <v>5</v>
      </c>
      <c r="E99" s="23">
        <f t="shared" si="21"/>
        <v>100</v>
      </c>
      <c r="F99" s="31">
        <v>5</v>
      </c>
      <c r="G99" s="31">
        <v>5</v>
      </c>
      <c r="H99" s="24">
        <f t="shared" si="22"/>
        <v>100</v>
      </c>
      <c r="I99" s="24"/>
      <c r="J99" s="24"/>
      <c r="K99" s="24"/>
      <c r="L99" s="24"/>
      <c r="M99" s="25"/>
      <c r="N99" s="25"/>
    </row>
    <row r="100" spans="1:14" ht="15" customHeight="1">
      <c r="A100" s="17">
        <v>84</v>
      </c>
      <c r="B100" s="18" t="s">
        <v>8</v>
      </c>
      <c r="C100" s="8">
        <f t="shared" si="20"/>
        <v>140</v>
      </c>
      <c r="D100" s="8">
        <f t="shared" si="20"/>
        <v>86.4</v>
      </c>
      <c r="E100" s="23">
        <f t="shared" si="21"/>
        <v>61.71428571428572</v>
      </c>
      <c r="F100" s="31">
        <v>140</v>
      </c>
      <c r="G100" s="31">
        <v>86.4</v>
      </c>
      <c r="H100" s="24">
        <f t="shared" si="22"/>
        <v>61.71428571428572</v>
      </c>
      <c r="I100" s="24"/>
      <c r="J100" s="24"/>
      <c r="K100" s="24"/>
      <c r="L100" s="24"/>
      <c r="M100" s="25"/>
      <c r="N100" s="25"/>
    </row>
    <row r="101" spans="1:14" ht="33.75" customHeight="1">
      <c r="A101" s="17">
        <v>85</v>
      </c>
      <c r="B101" s="18" t="s">
        <v>69</v>
      </c>
      <c r="C101" s="8">
        <f t="shared" si="20"/>
        <v>563</v>
      </c>
      <c r="D101" s="8">
        <f t="shared" si="20"/>
        <v>471</v>
      </c>
      <c r="E101" s="23">
        <f t="shared" si="21"/>
        <v>83.65896980461812</v>
      </c>
      <c r="F101" s="31">
        <v>563</v>
      </c>
      <c r="G101" s="31">
        <v>471</v>
      </c>
      <c r="H101" s="24">
        <f t="shared" si="22"/>
        <v>83.65896980461812</v>
      </c>
      <c r="I101" s="24"/>
      <c r="J101" s="24"/>
      <c r="K101" s="24"/>
      <c r="L101" s="24"/>
      <c r="M101" s="25"/>
      <c r="N101" s="25"/>
    </row>
    <row r="102" spans="1:14" ht="32.25" customHeight="1">
      <c r="A102" s="17">
        <v>86</v>
      </c>
      <c r="B102" s="10" t="s">
        <v>57</v>
      </c>
      <c r="C102" s="8">
        <f t="shared" si="20"/>
        <v>850</v>
      </c>
      <c r="D102" s="8">
        <f>G102+J102+M102</f>
        <v>608.7</v>
      </c>
      <c r="E102" s="23">
        <f t="shared" si="21"/>
        <v>71.61176470588236</v>
      </c>
      <c r="F102" s="31">
        <v>850</v>
      </c>
      <c r="G102" s="31">
        <v>608.7</v>
      </c>
      <c r="H102" s="24">
        <f t="shared" si="22"/>
        <v>71.61176470588236</v>
      </c>
      <c r="I102" s="24"/>
      <c r="J102" s="24"/>
      <c r="K102" s="24"/>
      <c r="L102" s="24"/>
      <c r="M102" s="25"/>
      <c r="N102" s="25"/>
    </row>
    <row r="103" spans="1:14" s="16" customFormat="1" ht="20.25" customHeight="1">
      <c r="A103" s="21"/>
      <c r="B103" s="22" t="s">
        <v>1</v>
      </c>
      <c r="C103" s="26">
        <f>SUM(C90:C102)</f>
        <v>37918.600000000006</v>
      </c>
      <c r="D103" s="26">
        <f>SUM(D90:D102)</f>
        <v>24369.4</v>
      </c>
      <c r="E103" s="27">
        <f>D103/C103*100</f>
        <v>64.26766811010954</v>
      </c>
      <c r="F103" s="26">
        <f>SUM(F90:F102)</f>
        <v>33562</v>
      </c>
      <c r="G103" s="26">
        <f>SUM(G90:G102)</f>
        <v>20012.800000000003</v>
      </c>
      <c r="H103" s="26">
        <f>G103/F103*100</f>
        <v>59.62934270901615</v>
      </c>
      <c r="I103" s="26">
        <f>SUM(I90:I100)</f>
        <v>3734.2</v>
      </c>
      <c r="J103" s="26">
        <f>SUM(J90:J100)</f>
        <v>3734.2</v>
      </c>
      <c r="K103" s="26">
        <f>J103/I103*100</f>
        <v>100</v>
      </c>
      <c r="L103" s="26">
        <f>SUM(L90:L100)</f>
        <v>622.4</v>
      </c>
      <c r="M103" s="26">
        <f>SUM(M90:M100)</f>
        <v>622.4</v>
      </c>
      <c r="N103" s="28">
        <f>M103/L103*100</f>
        <v>100</v>
      </c>
    </row>
    <row r="104" spans="1:14" ht="18" customHeight="1">
      <c r="A104" s="62" t="s">
        <v>22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customHeight="1">
      <c r="A105" s="17">
        <v>87</v>
      </c>
      <c r="B105" s="18" t="s">
        <v>2</v>
      </c>
      <c r="C105" s="8">
        <f aca="true" t="shared" si="23" ref="C105:D114">F105+I105+L105</f>
        <v>25</v>
      </c>
      <c r="D105" s="8">
        <f t="shared" si="23"/>
        <v>25</v>
      </c>
      <c r="E105" s="23">
        <f>D105/C105*100</f>
        <v>100</v>
      </c>
      <c r="F105" s="31">
        <v>25</v>
      </c>
      <c r="G105" s="31">
        <v>25</v>
      </c>
      <c r="H105" s="24">
        <f>G105/F105*100</f>
        <v>100</v>
      </c>
      <c r="I105" s="24"/>
      <c r="J105" s="24"/>
      <c r="K105" s="24"/>
      <c r="L105" s="24"/>
      <c r="M105" s="25"/>
      <c r="N105" s="25"/>
    </row>
    <row r="106" spans="1:14" ht="15" customHeight="1">
      <c r="A106" s="17">
        <v>88</v>
      </c>
      <c r="B106" s="18" t="s">
        <v>9</v>
      </c>
      <c r="C106" s="8">
        <f t="shared" si="23"/>
        <v>10</v>
      </c>
      <c r="D106" s="8">
        <f t="shared" si="23"/>
        <v>0</v>
      </c>
      <c r="E106" s="23">
        <f aca="true" t="shared" si="24" ref="E106:E116">D106/C106*100</f>
        <v>0</v>
      </c>
      <c r="F106" s="31">
        <v>10</v>
      </c>
      <c r="G106" s="31">
        <v>0</v>
      </c>
      <c r="H106" s="24">
        <f aca="true" t="shared" si="25" ref="H106:H115">G106/F106*100</f>
        <v>0</v>
      </c>
      <c r="I106" s="24"/>
      <c r="J106" s="24"/>
      <c r="K106" s="24"/>
      <c r="L106" s="24"/>
      <c r="M106" s="25"/>
      <c r="N106" s="25"/>
    </row>
    <row r="107" spans="1:14" ht="35.25" customHeight="1">
      <c r="A107" s="17">
        <v>89</v>
      </c>
      <c r="B107" s="18" t="s">
        <v>3</v>
      </c>
      <c r="C107" s="8">
        <f t="shared" si="23"/>
        <v>3486</v>
      </c>
      <c r="D107" s="8">
        <f t="shared" si="23"/>
        <v>624.7</v>
      </c>
      <c r="E107" s="23">
        <f t="shared" si="24"/>
        <v>17.92025243832473</v>
      </c>
      <c r="F107" s="31">
        <v>3486</v>
      </c>
      <c r="G107" s="31">
        <v>624.7</v>
      </c>
      <c r="H107" s="24">
        <f t="shared" si="25"/>
        <v>17.92025243832473</v>
      </c>
      <c r="I107" s="24"/>
      <c r="J107" s="24"/>
      <c r="K107" s="24"/>
      <c r="L107" s="24"/>
      <c r="M107" s="25"/>
      <c r="N107" s="25"/>
    </row>
    <row r="108" spans="1:14" ht="36.75" customHeight="1">
      <c r="A108" s="17">
        <v>90</v>
      </c>
      <c r="B108" s="18" t="s">
        <v>0</v>
      </c>
      <c r="C108" s="8">
        <f t="shared" si="23"/>
        <v>4269.3</v>
      </c>
      <c r="D108" s="8">
        <f t="shared" si="23"/>
        <v>2443.9</v>
      </c>
      <c r="E108" s="23">
        <f t="shared" si="24"/>
        <v>57.24357623029537</v>
      </c>
      <c r="F108" s="31">
        <v>3732.9</v>
      </c>
      <c r="G108" s="32">
        <v>1930.9</v>
      </c>
      <c r="H108" s="24">
        <f t="shared" si="25"/>
        <v>51.726539687642315</v>
      </c>
      <c r="I108" s="24">
        <v>536.4</v>
      </c>
      <c r="J108" s="24">
        <v>513</v>
      </c>
      <c r="K108" s="24">
        <f>J108/I108*100</f>
        <v>95.63758389261746</v>
      </c>
      <c r="L108" s="25"/>
      <c r="M108" s="25"/>
      <c r="N108" s="25"/>
    </row>
    <row r="109" spans="1:14" ht="15">
      <c r="A109" s="17">
        <v>91</v>
      </c>
      <c r="B109" s="18" t="s">
        <v>4</v>
      </c>
      <c r="C109" s="8">
        <f t="shared" si="23"/>
        <v>10</v>
      </c>
      <c r="D109" s="8">
        <f t="shared" si="23"/>
        <v>0</v>
      </c>
      <c r="E109" s="23">
        <f t="shared" si="24"/>
        <v>0</v>
      </c>
      <c r="F109" s="31">
        <v>10</v>
      </c>
      <c r="G109" s="31">
        <v>0</v>
      </c>
      <c r="H109" s="24">
        <f t="shared" si="25"/>
        <v>0</v>
      </c>
      <c r="I109" s="24"/>
      <c r="J109" s="31"/>
      <c r="K109" s="24"/>
      <c r="L109" s="24"/>
      <c r="M109" s="25"/>
      <c r="N109" s="25"/>
    </row>
    <row r="110" spans="1:14" ht="15.75" customHeight="1">
      <c r="A110" s="17">
        <v>92</v>
      </c>
      <c r="B110" s="18" t="s">
        <v>5</v>
      </c>
      <c r="C110" s="8">
        <f t="shared" si="23"/>
        <v>10102.1</v>
      </c>
      <c r="D110" s="8">
        <f t="shared" si="23"/>
        <v>7198</v>
      </c>
      <c r="E110" s="23">
        <f t="shared" si="24"/>
        <v>71.25251185397096</v>
      </c>
      <c r="F110" s="24">
        <v>8500.1</v>
      </c>
      <c r="G110" s="24">
        <v>5596</v>
      </c>
      <c r="H110" s="24">
        <f t="shared" si="25"/>
        <v>65.83451959388714</v>
      </c>
      <c r="I110" s="24">
        <v>384.5</v>
      </c>
      <c r="J110" s="31">
        <v>384.5</v>
      </c>
      <c r="K110" s="24">
        <f>J110/I110*100</f>
        <v>100</v>
      </c>
      <c r="L110" s="24">
        <v>1217.5</v>
      </c>
      <c r="M110" s="25">
        <v>1217.5</v>
      </c>
      <c r="N110" s="24">
        <f>M110/L110*100</f>
        <v>100</v>
      </c>
    </row>
    <row r="111" spans="1:14" ht="29.25" customHeight="1">
      <c r="A111" s="17">
        <v>93</v>
      </c>
      <c r="B111" s="18" t="s">
        <v>6</v>
      </c>
      <c r="C111" s="8">
        <f t="shared" si="23"/>
        <v>18.6</v>
      </c>
      <c r="D111" s="8">
        <f t="shared" si="23"/>
        <v>10</v>
      </c>
      <c r="E111" s="23">
        <f t="shared" si="24"/>
        <v>53.76344086021505</v>
      </c>
      <c r="F111" s="31">
        <v>18.6</v>
      </c>
      <c r="G111" s="31">
        <v>10</v>
      </c>
      <c r="H111" s="24">
        <f t="shared" si="25"/>
        <v>53.76344086021505</v>
      </c>
      <c r="I111" s="24"/>
      <c r="J111" s="31"/>
      <c r="K111" s="24"/>
      <c r="L111" s="24"/>
      <c r="M111" s="25"/>
      <c r="N111" s="24"/>
    </row>
    <row r="112" spans="1:14" ht="20.25" customHeight="1">
      <c r="A112" s="17">
        <v>94</v>
      </c>
      <c r="B112" s="18" t="s">
        <v>7</v>
      </c>
      <c r="C112" s="8">
        <f t="shared" si="23"/>
        <v>10</v>
      </c>
      <c r="D112" s="8">
        <f t="shared" si="23"/>
        <v>7.9</v>
      </c>
      <c r="E112" s="23">
        <f t="shared" si="24"/>
        <v>79</v>
      </c>
      <c r="F112" s="31">
        <v>10</v>
      </c>
      <c r="G112" s="31">
        <v>7.9</v>
      </c>
      <c r="H112" s="24">
        <f t="shared" si="25"/>
        <v>79</v>
      </c>
      <c r="I112" s="24"/>
      <c r="J112" s="24"/>
      <c r="K112" s="24"/>
      <c r="L112" s="24"/>
      <c r="M112" s="25"/>
      <c r="N112" s="24"/>
    </row>
    <row r="113" spans="1:14" ht="21.75" customHeight="1">
      <c r="A113" s="17">
        <v>95</v>
      </c>
      <c r="B113" s="18" t="s">
        <v>10</v>
      </c>
      <c r="C113" s="8">
        <f t="shared" si="23"/>
        <v>30</v>
      </c>
      <c r="D113" s="8">
        <f t="shared" si="23"/>
        <v>15</v>
      </c>
      <c r="E113" s="23">
        <f t="shared" si="24"/>
        <v>50</v>
      </c>
      <c r="F113" s="31">
        <v>30</v>
      </c>
      <c r="G113" s="31">
        <v>15</v>
      </c>
      <c r="H113" s="24">
        <f t="shared" si="25"/>
        <v>50</v>
      </c>
      <c r="I113" s="24"/>
      <c r="J113" s="24"/>
      <c r="K113" s="24"/>
      <c r="L113" s="24"/>
      <c r="M113" s="25"/>
      <c r="N113" s="24"/>
    </row>
    <row r="114" spans="1:14" ht="19.5" customHeight="1">
      <c r="A114" s="17">
        <v>96</v>
      </c>
      <c r="B114" s="18" t="s">
        <v>8</v>
      </c>
      <c r="C114" s="8">
        <f t="shared" si="23"/>
        <v>100</v>
      </c>
      <c r="D114" s="8">
        <f t="shared" si="23"/>
        <v>84.3</v>
      </c>
      <c r="E114" s="23">
        <f t="shared" si="24"/>
        <v>84.3</v>
      </c>
      <c r="F114" s="31">
        <v>100</v>
      </c>
      <c r="G114" s="31">
        <v>84.3</v>
      </c>
      <c r="H114" s="24">
        <f t="shared" si="25"/>
        <v>84.3</v>
      </c>
      <c r="I114" s="24"/>
      <c r="J114" s="24"/>
      <c r="K114" s="24"/>
      <c r="L114" s="24"/>
      <c r="M114" s="25"/>
      <c r="N114" s="24"/>
    </row>
    <row r="115" spans="1:14" ht="33" customHeight="1">
      <c r="A115" s="17">
        <v>97</v>
      </c>
      <c r="B115" s="10" t="s">
        <v>57</v>
      </c>
      <c r="C115" s="8">
        <f>F115+I115+L115</f>
        <v>500</v>
      </c>
      <c r="D115" s="8">
        <f>G115+J115+M115</f>
        <v>415.7</v>
      </c>
      <c r="E115" s="23">
        <f>D115/C115*100</f>
        <v>83.14</v>
      </c>
      <c r="F115" s="31">
        <v>500</v>
      </c>
      <c r="G115" s="31">
        <v>415.7</v>
      </c>
      <c r="H115" s="24">
        <f t="shared" si="25"/>
        <v>83.14</v>
      </c>
      <c r="I115" s="24"/>
      <c r="J115" s="24"/>
      <c r="K115" s="24"/>
      <c r="L115" s="24"/>
      <c r="M115" s="25"/>
      <c r="N115" s="24"/>
    </row>
    <row r="116" spans="1:14" s="16" customFormat="1" ht="18.75" customHeight="1">
      <c r="A116" s="21"/>
      <c r="B116" s="22" t="s">
        <v>1</v>
      </c>
      <c r="C116" s="26">
        <f>SUM(C105:C115)</f>
        <v>18561</v>
      </c>
      <c r="D116" s="26">
        <f>SUM(D105:D115)</f>
        <v>10824.5</v>
      </c>
      <c r="E116" s="27">
        <f t="shared" si="24"/>
        <v>58.31851732126502</v>
      </c>
      <c r="F116" s="26">
        <f>SUM(F105:F115)</f>
        <v>16422.6</v>
      </c>
      <c r="G116" s="26">
        <f>SUM(G105:G115)</f>
        <v>8709.5</v>
      </c>
      <c r="H116" s="26">
        <f>G116/F116*100</f>
        <v>53.0336243956499</v>
      </c>
      <c r="I116" s="26">
        <f>SUM(I105:I114)</f>
        <v>920.9</v>
      </c>
      <c r="J116" s="26">
        <f>SUM(J105:J114)</f>
        <v>897.5</v>
      </c>
      <c r="K116" s="26">
        <f>J116/I116*100</f>
        <v>97.45900749267021</v>
      </c>
      <c r="L116" s="26">
        <f>SUM(L105:L114)</f>
        <v>1217.5</v>
      </c>
      <c r="M116" s="26">
        <v>0</v>
      </c>
      <c r="N116" s="26">
        <f>M116/L116*100</f>
        <v>0</v>
      </c>
    </row>
    <row r="117" spans="1:14" ht="20.25" customHeight="1">
      <c r="A117" s="62" t="s">
        <v>23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23.25" customHeight="1">
      <c r="A118" s="17">
        <v>98</v>
      </c>
      <c r="B118" s="18" t="s">
        <v>2</v>
      </c>
      <c r="C118" s="8">
        <f aca="true" t="shared" si="26" ref="C118:D127">F118+I118+L118</f>
        <v>112</v>
      </c>
      <c r="D118" s="8">
        <f t="shared" si="26"/>
        <v>48</v>
      </c>
      <c r="E118" s="23">
        <f>D118/C118*100</f>
        <v>42.857142857142854</v>
      </c>
      <c r="F118" s="31">
        <v>112</v>
      </c>
      <c r="G118" s="31">
        <v>48</v>
      </c>
      <c r="H118" s="24">
        <f>G118/F118*100</f>
        <v>42.857142857142854</v>
      </c>
      <c r="I118" s="24"/>
      <c r="J118" s="24"/>
      <c r="K118" s="24"/>
      <c r="L118" s="24"/>
      <c r="M118" s="25"/>
      <c r="N118" s="25"/>
    </row>
    <row r="119" spans="1:14" ht="36" customHeight="1">
      <c r="A119" s="17">
        <v>99</v>
      </c>
      <c r="B119" s="18" t="s">
        <v>3</v>
      </c>
      <c r="C119" s="8">
        <f t="shared" si="26"/>
        <v>3195.4</v>
      </c>
      <c r="D119" s="8">
        <f t="shared" si="26"/>
        <v>1978</v>
      </c>
      <c r="E119" s="23">
        <f aca="true" t="shared" si="27" ref="E119:E128">D119/C119*100</f>
        <v>61.901483382362144</v>
      </c>
      <c r="F119" s="31">
        <v>3195.4</v>
      </c>
      <c r="G119" s="31">
        <v>1978</v>
      </c>
      <c r="H119" s="24">
        <f aca="true" t="shared" si="28" ref="H119:H127">G119/F119*100</f>
        <v>61.901483382362144</v>
      </c>
      <c r="I119" s="31"/>
      <c r="J119" s="31"/>
      <c r="K119" s="24"/>
      <c r="L119" s="24"/>
      <c r="M119" s="25"/>
      <c r="N119" s="25"/>
    </row>
    <row r="120" spans="1:14" ht="29.25" customHeight="1">
      <c r="A120" s="17">
        <v>100</v>
      </c>
      <c r="B120" s="18" t="s">
        <v>0</v>
      </c>
      <c r="C120" s="8">
        <f t="shared" si="26"/>
        <v>9035.8</v>
      </c>
      <c r="D120" s="8">
        <f t="shared" si="26"/>
        <v>5733.5</v>
      </c>
      <c r="E120" s="23">
        <f t="shared" si="27"/>
        <v>63.453153013568254</v>
      </c>
      <c r="F120" s="31">
        <v>4006.1</v>
      </c>
      <c r="G120" s="32">
        <v>2230.9</v>
      </c>
      <c r="H120" s="24">
        <f t="shared" si="28"/>
        <v>55.68757644591997</v>
      </c>
      <c r="I120" s="24">
        <v>5029.7</v>
      </c>
      <c r="J120" s="24">
        <v>3502.6</v>
      </c>
      <c r="K120" s="24">
        <f>J120/I120*100</f>
        <v>69.63834821162295</v>
      </c>
      <c r="L120" s="25"/>
      <c r="M120" s="25"/>
      <c r="N120" s="25"/>
    </row>
    <row r="121" spans="1:14" ht="21" customHeight="1">
      <c r="A121" s="17">
        <v>101</v>
      </c>
      <c r="B121" s="18" t="s">
        <v>4</v>
      </c>
      <c r="C121" s="8">
        <f t="shared" si="26"/>
        <v>10.4</v>
      </c>
      <c r="D121" s="8">
        <f t="shared" si="26"/>
        <v>7</v>
      </c>
      <c r="E121" s="23">
        <f t="shared" si="27"/>
        <v>67.3076923076923</v>
      </c>
      <c r="F121" s="31">
        <v>10.4</v>
      </c>
      <c r="G121" s="31">
        <v>7</v>
      </c>
      <c r="H121" s="24">
        <f t="shared" si="28"/>
        <v>67.3076923076923</v>
      </c>
      <c r="I121" s="31"/>
      <c r="J121" s="31"/>
      <c r="K121" s="24"/>
      <c r="L121" s="24"/>
      <c r="M121" s="25"/>
      <c r="N121" s="25"/>
    </row>
    <row r="122" spans="1:14" ht="15" customHeight="1">
      <c r="A122" s="17">
        <v>102</v>
      </c>
      <c r="B122" s="18" t="s">
        <v>5</v>
      </c>
      <c r="C122" s="8">
        <f t="shared" si="26"/>
        <v>10675.4</v>
      </c>
      <c r="D122" s="8">
        <f t="shared" si="26"/>
        <v>7427</v>
      </c>
      <c r="E122" s="23">
        <f t="shared" si="27"/>
        <v>69.57116360979448</v>
      </c>
      <c r="F122" s="24">
        <v>10675.4</v>
      </c>
      <c r="G122" s="24">
        <v>7427</v>
      </c>
      <c r="H122" s="24">
        <f t="shared" si="28"/>
        <v>69.57116360979448</v>
      </c>
      <c r="I122" s="31"/>
      <c r="J122" s="31"/>
      <c r="K122" s="24"/>
      <c r="L122" s="24"/>
      <c r="M122" s="25"/>
      <c r="N122" s="25"/>
    </row>
    <row r="123" spans="1:14" ht="33" customHeight="1">
      <c r="A123" s="17">
        <v>103</v>
      </c>
      <c r="B123" s="18" t="s">
        <v>65</v>
      </c>
      <c r="C123" s="8">
        <f>F123+I123+L123</f>
        <v>110</v>
      </c>
      <c r="D123" s="8">
        <f>G123+J123+M123</f>
        <v>22</v>
      </c>
      <c r="E123" s="23">
        <f>D123/C123*100</f>
        <v>20</v>
      </c>
      <c r="F123" s="24">
        <v>110</v>
      </c>
      <c r="G123" s="24">
        <v>22</v>
      </c>
      <c r="H123" s="24">
        <f t="shared" si="28"/>
        <v>20</v>
      </c>
      <c r="I123" s="31"/>
      <c r="J123" s="31"/>
      <c r="K123" s="24"/>
      <c r="L123" s="24"/>
      <c r="M123" s="25"/>
      <c r="N123" s="25"/>
    </row>
    <row r="124" spans="1:14" ht="15" customHeight="1">
      <c r="A124" s="17">
        <v>104</v>
      </c>
      <c r="B124" s="18" t="s">
        <v>7</v>
      </c>
      <c r="C124" s="8">
        <f t="shared" si="26"/>
        <v>7.9</v>
      </c>
      <c r="D124" s="8">
        <f t="shared" si="26"/>
        <v>7.9</v>
      </c>
      <c r="E124" s="23">
        <f t="shared" si="27"/>
        <v>100</v>
      </c>
      <c r="F124" s="24">
        <v>7.9</v>
      </c>
      <c r="G124" s="24">
        <v>7.9</v>
      </c>
      <c r="H124" s="24">
        <f t="shared" si="28"/>
        <v>100</v>
      </c>
      <c r="I124" s="31"/>
      <c r="J124" s="31"/>
      <c r="K124" s="24"/>
      <c r="L124" s="24"/>
      <c r="M124" s="25"/>
      <c r="N124" s="25"/>
    </row>
    <row r="125" spans="1:14" ht="33" customHeight="1">
      <c r="A125" s="17">
        <v>105</v>
      </c>
      <c r="B125" s="61" t="s">
        <v>67</v>
      </c>
      <c r="C125" s="8">
        <f>F125+I125+L125</f>
        <v>60</v>
      </c>
      <c r="D125" s="8">
        <f>G125+J125+M125</f>
        <v>12</v>
      </c>
      <c r="E125" s="23">
        <f>D125/C125*100</f>
        <v>20</v>
      </c>
      <c r="F125" s="24">
        <v>60</v>
      </c>
      <c r="G125" s="24">
        <v>12</v>
      </c>
      <c r="H125" s="24">
        <f t="shared" si="28"/>
        <v>20</v>
      </c>
      <c r="I125" s="31"/>
      <c r="J125" s="31"/>
      <c r="K125" s="24"/>
      <c r="L125" s="24"/>
      <c r="M125" s="25"/>
      <c r="N125" s="25"/>
    </row>
    <row r="126" spans="1:14" ht="36.75" customHeight="1">
      <c r="A126" s="17">
        <v>106</v>
      </c>
      <c r="B126" s="18" t="s">
        <v>49</v>
      </c>
      <c r="C126" s="8">
        <f t="shared" si="26"/>
        <v>20</v>
      </c>
      <c r="D126" s="8">
        <f t="shared" si="26"/>
        <v>0</v>
      </c>
      <c r="E126" s="23">
        <f t="shared" si="27"/>
        <v>0</v>
      </c>
      <c r="F126" s="31">
        <v>20</v>
      </c>
      <c r="G126" s="31">
        <v>0</v>
      </c>
      <c r="H126" s="24">
        <f t="shared" si="28"/>
        <v>0</v>
      </c>
      <c r="I126" s="24"/>
      <c r="J126" s="24"/>
      <c r="K126" s="24"/>
      <c r="L126" s="24"/>
      <c r="M126" s="25"/>
      <c r="N126" s="25"/>
    </row>
    <row r="127" spans="1:14" ht="36.75" customHeight="1">
      <c r="A127" s="17">
        <v>107</v>
      </c>
      <c r="B127" s="18" t="s">
        <v>68</v>
      </c>
      <c r="C127" s="8">
        <f t="shared" si="26"/>
        <v>50</v>
      </c>
      <c r="D127" s="8">
        <f t="shared" si="26"/>
        <v>30.8</v>
      </c>
      <c r="E127" s="23">
        <f t="shared" si="27"/>
        <v>61.6</v>
      </c>
      <c r="F127" s="31">
        <v>50</v>
      </c>
      <c r="G127" s="31">
        <v>30.8</v>
      </c>
      <c r="H127" s="24">
        <f t="shared" si="28"/>
        <v>61.6</v>
      </c>
      <c r="I127" s="24"/>
      <c r="J127" s="24"/>
      <c r="K127" s="24"/>
      <c r="L127" s="24"/>
      <c r="M127" s="25"/>
      <c r="N127" s="25"/>
    </row>
    <row r="128" spans="1:14" s="16" customFormat="1" ht="18" customHeight="1">
      <c r="A128" s="21"/>
      <c r="B128" s="22" t="s">
        <v>1</v>
      </c>
      <c r="C128" s="26">
        <f>SUM(C118:C127)</f>
        <v>23276.9</v>
      </c>
      <c r="D128" s="26">
        <f>SUM(D118:D127)</f>
        <v>15266.199999999999</v>
      </c>
      <c r="E128" s="27">
        <f t="shared" si="27"/>
        <v>65.5851939046866</v>
      </c>
      <c r="F128" s="26">
        <f>SUM(F118:F127)</f>
        <v>18247.2</v>
      </c>
      <c r="G128" s="26">
        <f>SUM(G118:G127)</f>
        <v>11763.599999999999</v>
      </c>
      <c r="H128" s="26">
        <f>G128/F128*100</f>
        <v>64.46797316848611</v>
      </c>
      <c r="I128" s="26">
        <f>SUM(I118:I126)</f>
        <v>5029.7</v>
      </c>
      <c r="J128" s="26">
        <f>SUM(J118:J126)</f>
        <v>3502.6</v>
      </c>
      <c r="K128" s="26">
        <f>J128/I128*100</f>
        <v>69.63834821162295</v>
      </c>
      <c r="L128" s="26">
        <f>SUM(L118:L126)</f>
        <v>0</v>
      </c>
      <c r="M128" s="26">
        <f>SUM(M118:M126)</f>
        <v>0</v>
      </c>
      <c r="N128" s="28"/>
    </row>
    <row r="129" spans="1:14" ht="22.5" customHeight="1">
      <c r="A129" s="62" t="s">
        <v>24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23.25" customHeight="1">
      <c r="A130" s="17">
        <v>108</v>
      </c>
      <c r="B130" s="18" t="s">
        <v>2</v>
      </c>
      <c r="C130" s="8">
        <f aca="true" t="shared" si="29" ref="C130:D140">F130+I130+L130</f>
        <v>210</v>
      </c>
      <c r="D130" s="8">
        <f t="shared" si="29"/>
        <v>110</v>
      </c>
      <c r="E130" s="23">
        <f>D130/C130*100</f>
        <v>52.38095238095239</v>
      </c>
      <c r="F130" s="31">
        <v>210</v>
      </c>
      <c r="G130" s="31">
        <v>110</v>
      </c>
      <c r="H130" s="24">
        <f>G130/F130*100</f>
        <v>52.38095238095239</v>
      </c>
      <c r="I130" s="24"/>
      <c r="J130" s="24"/>
      <c r="K130" s="24"/>
      <c r="L130" s="24"/>
      <c r="M130" s="25"/>
      <c r="N130" s="25"/>
    </row>
    <row r="131" spans="1:14" ht="30" customHeight="1">
      <c r="A131" s="17">
        <v>109</v>
      </c>
      <c r="B131" s="18" t="s">
        <v>3</v>
      </c>
      <c r="C131" s="8">
        <f t="shared" si="29"/>
        <v>15384</v>
      </c>
      <c r="D131" s="8">
        <f t="shared" si="29"/>
        <v>6668.3</v>
      </c>
      <c r="E131" s="23">
        <f aca="true" t="shared" si="30" ref="E131:E141">D131/C131*100</f>
        <v>43.34568382735309</v>
      </c>
      <c r="F131" s="31">
        <v>11853.3</v>
      </c>
      <c r="G131" s="32">
        <v>6668.3</v>
      </c>
      <c r="H131" s="24">
        <f aca="true" t="shared" si="31" ref="H131:H140">G131/F131*100</f>
        <v>56.25690735913206</v>
      </c>
      <c r="I131" s="24">
        <v>3530.7</v>
      </c>
      <c r="J131" s="24">
        <v>0</v>
      </c>
      <c r="K131" s="31">
        <f>J131/I131*100</f>
        <v>0</v>
      </c>
      <c r="L131" s="25"/>
      <c r="M131" s="25"/>
      <c r="N131" s="25"/>
    </row>
    <row r="132" spans="1:14" ht="36.75" customHeight="1">
      <c r="A132" s="17">
        <v>110</v>
      </c>
      <c r="B132" s="18" t="s">
        <v>0</v>
      </c>
      <c r="C132" s="8">
        <f t="shared" si="29"/>
        <v>20039.7</v>
      </c>
      <c r="D132" s="8">
        <f t="shared" si="29"/>
        <v>5584.299999999999</v>
      </c>
      <c r="E132" s="23">
        <f t="shared" si="30"/>
        <v>27.866185621541234</v>
      </c>
      <c r="F132" s="31">
        <v>8949.7</v>
      </c>
      <c r="G132" s="32">
        <v>3241.1</v>
      </c>
      <c r="H132" s="24">
        <f t="shared" si="31"/>
        <v>36.214621719163766</v>
      </c>
      <c r="I132" s="24">
        <v>11090</v>
      </c>
      <c r="J132" s="31">
        <v>2343.2</v>
      </c>
      <c r="K132" s="31">
        <f>J132/I132*100</f>
        <v>21.128944995491434</v>
      </c>
      <c r="L132" s="25"/>
      <c r="M132" s="25"/>
      <c r="N132" s="25"/>
    </row>
    <row r="133" spans="1:14" ht="21.75" customHeight="1">
      <c r="A133" s="17">
        <v>111</v>
      </c>
      <c r="B133" s="18" t="s">
        <v>4</v>
      </c>
      <c r="C133" s="8">
        <f t="shared" si="29"/>
        <v>50</v>
      </c>
      <c r="D133" s="8">
        <f t="shared" si="29"/>
        <v>0</v>
      </c>
      <c r="E133" s="23">
        <f t="shared" si="30"/>
        <v>0</v>
      </c>
      <c r="F133" s="31">
        <v>50</v>
      </c>
      <c r="G133" s="31"/>
      <c r="H133" s="24">
        <f t="shared" si="31"/>
        <v>0</v>
      </c>
      <c r="I133" s="24"/>
      <c r="J133" s="31"/>
      <c r="K133" s="31"/>
      <c r="L133" s="24"/>
      <c r="M133" s="25"/>
      <c r="N133" s="25"/>
    </row>
    <row r="134" spans="1:14" ht="24" customHeight="1">
      <c r="A134" s="17">
        <v>112</v>
      </c>
      <c r="B134" s="18" t="s">
        <v>5</v>
      </c>
      <c r="C134" s="8">
        <f t="shared" si="29"/>
        <v>23804.9</v>
      </c>
      <c r="D134" s="8">
        <f t="shared" si="29"/>
        <v>14007.7</v>
      </c>
      <c r="E134" s="23">
        <f t="shared" si="30"/>
        <v>58.84376745964066</v>
      </c>
      <c r="F134" s="24">
        <v>17295.2</v>
      </c>
      <c r="G134" s="24">
        <v>10835.7</v>
      </c>
      <c r="H134" s="24">
        <f t="shared" si="31"/>
        <v>62.65148711781303</v>
      </c>
      <c r="I134" s="24">
        <v>6509.7</v>
      </c>
      <c r="J134" s="31">
        <v>3172</v>
      </c>
      <c r="K134" s="31">
        <f>J134/I134*100</f>
        <v>48.72728389941165</v>
      </c>
      <c r="L134" s="24"/>
      <c r="M134" s="25"/>
      <c r="N134" s="24"/>
    </row>
    <row r="135" spans="1:14" ht="30" customHeight="1">
      <c r="A135" s="17">
        <v>113</v>
      </c>
      <c r="B135" s="18" t="s">
        <v>6</v>
      </c>
      <c r="C135" s="8">
        <f t="shared" si="29"/>
        <v>220</v>
      </c>
      <c r="D135" s="8">
        <f t="shared" si="29"/>
        <v>208.1</v>
      </c>
      <c r="E135" s="23">
        <f t="shared" si="30"/>
        <v>94.5909090909091</v>
      </c>
      <c r="F135" s="31">
        <v>220</v>
      </c>
      <c r="G135" s="31">
        <v>208.1</v>
      </c>
      <c r="H135" s="24">
        <f t="shared" si="31"/>
        <v>94.5909090909091</v>
      </c>
      <c r="I135" s="24"/>
      <c r="J135" s="31"/>
      <c r="K135" s="31"/>
      <c r="L135" s="24"/>
      <c r="M135" s="25"/>
      <c r="N135" s="24"/>
    </row>
    <row r="136" spans="1:14" ht="30" customHeight="1">
      <c r="A136" s="17">
        <v>114</v>
      </c>
      <c r="B136" s="18" t="s">
        <v>11</v>
      </c>
      <c r="C136" s="8">
        <f t="shared" si="29"/>
        <v>10</v>
      </c>
      <c r="D136" s="8">
        <f t="shared" si="29"/>
        <v>0</v>
      </c>
      <c r="E136" s="23">
        <f t="shared" si="30"/>
        <v>0</v>
      </c>
      <c r="F136" s="31">
        <v>10</v>
      </c>
      <c r="G136" s="31">
        <v>0</v>
      </c>
      <c r="H136" s="24">
        <f t="shared" si="31"/>
        <v>0</v>
      </c>
      <c r="I136" s="24"/>
      <c r="J136" s="31"/>
      <c r="K136" s="31"/>
      <c r="L136" s="24"/>
      <c r="M136" s="25"/>
      <c r="N136" s="24"/>
    </row>
    <row r="137" spans="1:14" s="20" customFormat="1" ht="17.25" customHeight="1">
      <c r="A137" s="17">
        <v>115</v>
      </c>
      <c r="B137" s="18" t="s">
        <v>10</v>
      </c>
      <c r="C137" s="8">
        <f t="shared" si="29"/>
        <v>20</v>
      </c>
      <c r="D137" s="8">
        <f t="shared" si="29"/>
        <v>4.5</v>
      </c>
      <c r="E137" s="23">
        <f t="shared" si="30"/>
        <v>22.5</v>
      </c>
      <c r="F137" s="31">
        <v>20</v>
      </c>
      <c r="G137" s="31">
        <v>4.5</v>
      </c>
      <c r="H137" s="24">
        <f t="shared" si="31"/>
        <v>22.5</v>
      </c>
      <c r="I137" s="24"/>
      <c r="J137" s="24"/>
      <c r="K137" s="31"/>
      <c r="L137" s="24"/>
      <c r="M137" s="25"/>
      <c r="N137" s="24"/>
    </row>
    <row r="138" spans="1:14" s="20" customFormat="1" ht="22.5" customHeight="1">
      <c r="A138" s="17">
        <v>116</v>
      </c>
      <c r="B138" s="18" t="s">
        <v>15</v>
      </c>
      <c r="C138" s="8">
        <f t="shared" si="29"/>
        <v>72</v>
      </c>
      <c r="D138" s="8">
        <f t="shared" si="29"/>
        <v>72</v>
      </c>
      <c r="E138" s="23">
        <f t="shared" si="30"/>
        <v>100</v>
      </c>
      <c r="F138" s="31">
        <v>72</v>
      </c>
      <c r="G138" s="31">
        <v>72</v>
      </c>
      <c r="H138" s="24">
        <f t="shared" si="31"/>
        <v>100</v>
      </c>
      <c r="I138" s="24"/>
      <c r="J138" s="24"/>
      <c r="K138" s="31"/>
      <c r="L138" s="24"/>
      <c r="M138" s="25"/>
      <c r="N138" s="24"/>
    </row>
    <row r="139" spans="1:14" ht="30">
      <c r="A139" s="17">
        <v>117</v>
      </c>
      <c r="B139" s="18" t="s">
        <v>8</v>
      </c>
      <c r="C139" s="8">
        <f t="shared" si="29"/>
        <v>100</v>
      </c>
      <c r="D139" s="8">
        <f t="shared" si="29"/>
        <v>69.4</v>
      </c>
      <c r="E139" s="23">
        <f t="shared" si="30"/>
        <v>69.4</v>
      </c>
      <c r="F139" s="31">
        <v>100</v>
      </c>
      <c r="G139" s="31">
        <v>69.4</v>
      </c>
      <c r="H139" s="24">
        <f t="shared" si="31"/>
        <v>69.4</v>
      </c>
      <c r="I139" s="24"/>
      <c r="J139" s="24"/>
      <c r="K139" s="31"/>
      <c r="L139" s="24"/>
      <c r="M139" s="25"/>
      <c r="N139" s="24"/>
    </row>
    <row r="140" spans="1:14" s="20" customFormat="1" ht="15">
      <c r="A140" s="17">
        <v>118</v>
      </c>
      <c r="B140" s="18" t="s">
        <v>16</v>
      </c>
      <c r="C140" s="8">
        <f t="shared" si="29"/>
        <v>650</v>
      </c>
      <c r="D140" s="8">
        <f t="shared" si="29"/>
        <v>490.5</v>
      </c>
      <c r="E140" s="23">
        <f t="shared" si="30"/>
        <v>75.46153846153845</v>
      </c>
      <c r="F140" s="31">
        <v>650</v>
      </c>
      <c r="G140" s="31">
        <v>490.5</v>
      </c>
      <c r="H140" s="24">
        <f t="shared" si="31"/>
        <v>75.46153846153845</v>
      </c>
      <c r="I140" s="24"/>
      <c r="J140" s="24"/>
      <c r="K140" s="31"/>
      <c r="L140" s="24"/>
      <c r="M140" s="25"/>
      <c r="N140" s="24"/>
    </row>
    <row r="141" spans="1:14" s="16" customFormat="1" ht="21.75" customHeight="1">
      <c r="A141" s="21"/>
      <c r="B141" s="22" t="s">
        <v>1</v>
      </c>
      <c r="C141" s="26">
        <f>SUM(C130:C140)</f>
        <v>60560.6</v>
      </c>
      <c r="D141" s="26">
        <f>SUM(D130:D140)</f>
        <v>27214.8</v>
      </c>
      <c r="E141" s="27">
        <f t="shared" si="30"/>
        <v>44.938128089880216</v>
      </c>
      <c r="F141" s="26">
        <f>SUM(F130:F140)</f>
        <v>39430.2</v>
      </c>
      <c r="G141" s="26">
        <f>SUM(G130:G140)</f>
        <v>21699.6</v>
      </c>
      <c r="H141" s="26">
        <f>G141/F141*100</f>
        <v>55.03294429143144</v>
      </c>
      <c r="I141" s="26">
        <f>SUM(I130:I140)</f>
        <v>21130.4</v>
      </c>
      <c r="J141" s="26">
        <f>SUM(J130:J140)</f>
        <v>5515.2</v>
      </c>
      <c r="K141" s="26">
        <v>0</v>
      </c>
      <c r="L141" s="26">
        <f>SUM(L130:L140)</f>
        <v>0</v>
      </c>
      <c r="M141" s="26">
        <f>SUM(M130:M140)</f>
        <v>0</v>
      </c>
      <c r="N141" s="26"/>
    </row>
    <row r="142" spans="2:12" ht="12.75" customHeight="1">
      <c r="B142" s="35"/>
      <c r="C142" s="36"/>
      <c r="D142" s="36"/>
      <c r="E142" s="36"/>
      <c r="F142" s="35"/>
      <c r="G142" s="35"/>
      <c r="H142" s="35"/>
      <c r="I142" s="35"/>
      <c r="J142" s="35"/>
      <c r="K142" s="35"/>
      <c r="L142" s="35"/>
    </row>
    <row r="144" spans="3:14" ht="15">
      <c r="C144" s="38">
        <f>C24+C37+C49+C61+C75+C88+C103+C116+C128+C141</f>
        <v>2735531.7</v>
      </c>
      <c r="D144" s="38">
        <f>D24+D37+D49+D61+D75+D88+D103+D116+D128+D141</f>
        <v>1560436.1</v>
      </c>
      <c r="E144" s="38">
        <f>SUM(D144/C144*100)</f>
        <v>57.04324683936216</v>
      </c>
      <c r="F144" s="38">
        <f>F24+F37+F49+F61+F75+F88+F103+F116+F128+F141</f>
        <v>1088243.1</v>
      </c>
      <c r="G144" s="38">
        <f>G24+G37+G49+G61+G75+G88+G103+G116+G128+G141</f>
        <v>678703.0999999997</v>
      </c>
      <c r="H144" s="38">
        <f>SUM(G144/F144*100)</f>
        <v>62.366864536058145</v>
      </c>
      <c r="I144" s="38">
        <f>I24+I37+I49+I61+I75+I88+I103+I116+I128+I141</f>
        <v>1509968.7999999996</v>
      </c>
      <c r="J144" s="38">
        <f>J24+J37+J49+J61+J75+J88+J103+J116+J128+J141</f>
        <v>775818.9999999998</v>
      </c>
      <c r="K144" s="38">
        <f>SUM(J144/I144*100)</f>
        <v>51.379803344281015</v>
      </c>
      <c r="L144" s="38">
        <f>L24+L37+L49+L61+L75+L88+L103+L116+L128+L141</f>
        <v>137319.8</v>
      </c>
      <c r="M144" s="38">
        <f>M24+M37+M49+M61+M75+M88+M103+M116+M128+M141</f>
        <v>104696.49999999999</v>
      </c>
      <c r="N144" s="38">
        <f>SUM(M144/L144*100)</f>
        <v>76.24282878361313</v>
      </c>
    </row>
    <row r="145" spans="3:14" ht="15">
      <c r="C145" s="38">
        <f>C37+C49+C61+C75+C88+C103+C116+C128+C141</f>
        <v>555464.2999999999</v>
      </c>
      <c r="D145" s="38">
        <f>D37+D49+D61+D75+D88+D103+D116+D128+D141</f>
        <v>314808.1</v>
      </c>
      <c r="E145" s="38">
        <f>SUM(D145/C145*100)</f>
        <v>56.67476739729268</v>
      </c>
      <c r="F145" s="38">
        <f>F37+F49+F61+F75+F88+F103+F116+F128+F141</f>
        <v>400561</v>
      </c>
      <c r="G145" s="38">
        <f>G37+G49+G61+G75+G88+G103+G116+G128+G141</f>
        <v>243543.90000000008</v>
      </c>
      <c r="H145" s="38">
        <f>SUM(G145/F145*100)</f>
        <v>60.80070201542339</v>
      </c>
      <c r="I145" s="38">
        <f>I37+I49+I61+I75+I88+I103+I116+I128+I141</f>
        <v>101025.4</v>
      </c>
      <c r="J145" s="38">
        <f>J37+J49+J61+J75+J88+J103+J116+J128+J141</f>
        <v>24363.8</v>
      </c>
      <c r="K145" s="38">
        <f>SUM(J145/I145*100)</f>
        <v>24.116509313499378</v>
      </c>
      <c r="L145" s="38">
        <f>L37+L49+L61+L75+L88+L103+L116+L128+L141</f>
        <v>53877.90000000001</v>
      </c>
      <c r="M145" s="38">
        <f>M37+M49+M61+M75+M88+M103+M116+M128+M141</f>
        <v>45682.9</v>
      </c>
      <c r="N145" s="38">
        <f>SUM(M145/L145*100)</f>
        <v>84.78968185471221</v>
      </c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89:N89"/>
    <mergeCell ref="A104:N104"/>
    <mergeCell ref="A117:N117"/>
    <mergeCell ref="A129:N129"/>
    <mergeCell ref="A6:N6"/>
    <mergeCell ref="A25:N25"/>
    <mergeCell ref="A38:N38"/>
    <mergeCell ref="A50:N50"/>
    <mergeCell ref="A62:N62"/>
    <mergeCell ref="A76:N76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7" max="255" man="1"/>
    <brk id="61" max="255" man="1"/>
    <brk id="88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2021-10-05T14:12:41Z</dcterms:modified>
  <cp:category/>
  <cp:version/>
  <cp:contentType/>
  <cp:contentStatus/>
</cp:coreProperties>
</file>