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01.10.18 " sheetId="1" r:id="rId1"/>
  </sheets>
  <definedNames>
    <definedName name="_xlnm.Print_Titles" localSheetId="0">'01.10.18 '!$2:$5</definedName>
  </definedNames>
  <calcPr fullCalcOnLoad="1"/>
</workbook>
</file>

<file path=xl/sharedStrings.xml><?xml version="1.0" encoding="utf-8"?>
<sst xmlns="http://schemas.openxmlformats.org/spreadsheetml/2006/main" count="179" uniqueCount="71">
  <si>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</si>
  <si>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</si>
  <si>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</si>
  <si>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</si>
  <si>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</si>
  <si>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</si>
  <si>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</si>
  <si>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</si>
  <si>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</si>
  <si>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</si>
  <si>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</si>
  <si>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</si>
  <si>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</si>
  <si>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</si>
  <si>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</si>
  <si>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</si>
  <si>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</si>
  <si>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</si>
  <si>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</si>
  <si>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</si>
  <si>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</si>
  <si>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</si>
  <si>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</si>
  <si>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</si>
  <si>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</si>
  <si>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</si>
  <si>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</si>
  <si>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</si>
  <si>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</si>
  <si>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</si>
  <si>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</si>
  <si>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</si>
  <si>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</si>
  <si>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</si>
  <si>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</si>
  <si>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</si>
  <si>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</si>
  <si>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муниципального образования «Социальная поддержка граждан»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</si>
  <si>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</si>
  <si>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</si>
  <si>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</si>
  <si>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</si>
  <si>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</si>
  <si>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</si>
  <si>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</si>
  <si>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</si>
  <si>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</si>
  <si>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</si>
  <si>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</si>
  <si>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</si>
  <si>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</si>
  <si>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</si>
  <si>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</si>
  <si>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</si>
  <si>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Муниципальная программа муниципального образования «Молодежь Кубани»</t>
  </si>
  <si>
    <t>41</t>
  </si>
  <si>
    <t>2018 ГОД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</si>
  <si>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</si>
  <si>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</si>
  <si>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</si>
  <si>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</si>
  <si>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</si>
  <si>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</si>
  <si>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</si>
  <si>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58</t>
  </si>
  <si>
    <t>59</t>
  </si>
  <si>
    <t>60</t>
  </si>
  <si>
    <t>61</t>
  </si>
  <si>
    <t>62</t>
  </si>
  <si>
    <t>63</t>
  </si>
  <si>
    <t>Анализ муниципальных программ муниципального образования Новокубанский район на 01.10.2018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</si>
</sst>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34" borderId="10" xfId="56" applyNumberFormat="1" applyFont="1" applyFill="1" applyBorder="1" applyAlignment="1" applyProtection="1">
      <alignment horizontal="right"/>
      <protection hidden="1"/>
    </xf>
    <xf numFmtId="187" fontId="2" fillId="34" borderId="10" xfId="56" applyNumberFormat="1" applyFont="1" applyFill="1" applyBorder="1" applyAlignment="1" applyProtection="1">
      <alignment/>
      <protection hidden="1"/>
    </xf>
    <xf numFmtId="185" fontId="2" fillId="34" borderId="10" xfId="56" applyNumberFormat="1" applyFont="1" applyFill="1" applyBorder="1" applyAlignment="1" applyProtection="1">
      <alignment horizontal="right"/>
      <protection hidden="1"/>
    </xf>
    <xf numFmtId="187" fontId="2" fillId="34" borderId="10" xfId="56" applyNumberFormat="1" applyFont="1" applyFill="1" applyBorder="1">
      <alignment/>
      <protection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="90" zoomScaleNormal="80" zoomScaleSheetLayoutView="90" zoomScalePageLayoutView="0" workbookViewId="0" topLeftCell="C22">
      <selection activeCell="G8" sqref="G8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3.75390625" style="37" bestFit="1" customWidth="1"/>
    <col min="5" max="5" width="8.625" style="37" bestFit="1" customWidth="1"/>
    <col min="6" max="7" width="13.75390625" style="3" bestFit="1" customWidth="1"/>
    <col min="8" max="8" width="8.625" style="3" bestFit="1" customWidth="1"/>
    <col min="9" max="10" width="13.75390625" style="3" bestFit="1" customWidth="1"/>
    <col min="11" max="11" width="8.625" style="3" bestFit="1" customWidth="1"/>
    <col min="12" max="12" width="11.375" style="3" bestFit="1" customWidth="1"/>
    <col min="13" max="13" width="8.375" style="3" bestFit="1" customWidth="1"/>
    <col min="14" max="14" width="6.25390625" style="3" bestFit="1" customWidth="1"/>
    <col min="15" max="240" width="9.125" style="3" customWidth="1"/>
    <col min="241" max="16384" width="9.125" style="3" customWidth="1"/>
  </cols>
  <sheetData>
    <row r="1" spans="2:14" ht="56.25" customHeight="1">
      <c r="B1" s="60" t="s">
        <v>70</v>
      </c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2"/>
    </row>
    <row r="2" spans="1:14" s="4" customFormat="1" ht="15.75" customHeight="1">
      <c r="A2" s="62" t="s">
        <v>13</v>
      </c>
      <c r="B2" s="63" t="s">
        <v>12</v>
      </c>
      <c r="C2" s="63" t="s">
        <v>56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4" customFormat="1" ht="15.75" customHeight="1">
      <c r="A3" s="62"/>
      <c r="B3" s="63"/>
      <c r="C3" s="64" t="s">
        <v>29</v>
      </c>
      <c r="D3" s="64"/>
      <c r="E3" s="64"/>
      <c r="F3" s="63" t="s">
        <v>35</v>
      </c>
      <c r="G3" s="63"/>
      <c r="H3" s="63"/>
      <c r="I3" s="63" t="s">
        <v>30</v>
      </c>
      <c r="J3" s="63"/>
      <c r="K3" s="63"/>
      <c r="L3" s="63" t="s">
        <v>31</v>
      </c>
      <c r="M3" s="63"/>
      <c r="N3" s="63"/>
    </row>
    <row r="4" spans="1:14" s="4" customFormat="1" ht="15">
      <c r="A4" s="62"/>
      <c r="B4" s="63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58" t="s">
        <v>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30">
      <c r="A7" s="6">
        <v>1</v>
      </c>
      <c r="B7" s="7" t="s">
        <v>32</v>
      </c>
      <c r="C7" s="8">
        <f>F7+I7+L7</f>
        <v>1010522.8</v>
      </c>
      <c r="D7" s="8">
        <f>G7+J7+M7</f>
        <v>744493.5</v>
      </c>
      <c r="E7" s="8">
        <f>D7/C7*100</f>
        <v>73.67409226194599</v>
      </c>
      <c r="F7" s="12">
        <v>354860.2</v>
      </c>
      <c r="G7" s="12">
        <v>243305.2</v>
      </c>
      <c r="H7" s="12">
        <f aca="true" t="shared" si="0" ref="H7:H23">G7/F7*100</f>
        <v>68.5636766253302</v>
      </c>
      <c r="I7" s="12">
        <v>655662.6</v>
      </c>
      <c r="J7" s="9">
        <v>501188.3</v>
      </c>
      <c r="K7" s="9">
        <f>J7/I7*100</f>
        <v>76.43997080205581</v>
      </c>
      <c r="L7" s="9"/>
      <c r="M7" s="9"/>
      <c r="N7" s="9"/>
      <c r="O7" s="49"/>
    </row>
    <row r="8" spans="1:15" ht="15">
      <c r="A8" s="6">
        <v>2</v>
      </c>
      <c r="B8" s="10" t="s">
        <v>2</v>
      </c>
      <c r="C8" s="8">
        <f aca="true" t="shared" si="1" ref="C8:D22">F8+I8+L8</f>
        <v>6750.6</v>
      </c>
      <c r="D8" s="8">
        <f t="shared" si="1"/>
        <v>5313.900000000001</v>
      </c>
      <c r="E8" s="8">
        <f aca="true" t="shared" si="2" ref="E8:E23">D8/C8*100</f>
        <v>78.7174473380144</v>
      </c>
      <c r="F8" s="48">
        <v>5955</v>
      </c>
      <c r="G8" s="48">
        <v>4518.3</v>
      </c>
      <c r="H8" s="12">
        <f t="shared" si="0"/>
        <v>75.87405541561714</v>
      </c>
      <c r="I8" s="12">
        <v>524.3</v>
      </c>
      <c r="J8" s="9">
        <v>524.3</v>
      </c>
      <c r="K8" s="9">
        <f>J8/I8*100</f>
        <v>100</v>
      </c>
      <c r="L8" s="9">
        <v>271.3</v>
      </c>
      <c r="M8" s="9">
        <v>271.3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 t="shared" si="1"/>
        <v>114020.3</v>
      </c>
      <c r="D9" s="8">
        <f t="shared" si="1"/>
        <v>80635.6</v>
      </c>
      <c r="E9" s="8">
        <f t="shared" si="2"/>
        <v>70.72038926401703</v>
      </c>
      <c r="F9" s="48">
        <v>1829</v>
      </c>
      <c r="G9" s="48">
        <v>1214.6</v>
      </c>
      <c r="H9" s="12">
        <f t="shared" si="0"/>
        <v>66.40787315472936</v>
      </c>
      <c r="I9" s="12">
        <v>112191.3</v>
      </c>
      <c r="J9" s="9">
        <v>79421</v>
      </c>
      <c r="K9" s="9">
        <f>J9/I9*100</f>
        <v>70.79069410907975</v>
      </c>
      <c r="L9" s="9"/>
      <c r="M9" s="9"/>
      <c r="N9" s="9"/>
      <c r="O9" s="49"/>
    </row>
    <row r="10" spans="1:15" ht="30">
      <c r="A10" s="6">
        <v>4</v>
      </c>
      <c r="B10" s="10" t="s">
        <v>3</v>
      </c>
      <c r="C10" s="8">
        <f t="shared" si="1"/>
        <v>54825.9</v>
      </c>
      <c r="D10" s="8">
        <f t="shared" si="1"/>
        <v>5935.1</v>
      </c>
      <c r="E10" s="8">
        <f t="shared" si="2"/>
        <v>10.825358088056923</v>
      </c>
      <c r="F10" s="48">
        <v>11542.9</v>
      </c>
      <c r="G10" s="48">
        <v>5935.1</v>
      </c>
      <c r="H10" s="12">
        <f t="shared" si="0"/>
        <v>51.41775463704962</v>
      </c>
      <c r="I10" s="12">
        <v>43283</v>
      </c>
      <c r="J10" s="9"/>
      <c r="K10" s="9">
        <f>J10/I10*100</f>
        <v>0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1"/>
        <v>200</v>
      </c>
      <c r="D11" s="8">
        <f t="shared" si="1"/>
        <v>0</v>
      </c>
      <c r="E11" s="8">
        <f t="shared" si="2"/>
        <v>0</v>
      </c>
      <c r="F11" s="48">
        <v>200</v>
      </c>
      <c r="G11" s="48">
        <v>0</v>
      </c>
      <c r="H11" s="12">
        <f t="shared" si="0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 t="shared" si="1"/>
        <v>40107.4</v>
      </c>
      <c r="D12" s="8">
        <f t="shared" si="1"/>
        <v>26633.300000000003</v>
      </c>
      <c r="E12" s="8">
        <f t="shared" si="2"/>
        <v>66.40495270199514</v>
      </c>
      <c r="F12" s="48">
        <v>38474.8</v>
      </c>
      <c r="G12" s="48">
        <v>26308.4</v>
      </c>
      <c r="H12" s="12">
        <f t="shared" si="0"/>
        <v>68.37826317485731</v>
      </c>
      <c r="I12" s="12">
        <v>1632.6</v>
      </c>
      <c r="J12" s="9">
        <v>324.9</v>
      </c>
      <c r="K12" s="9">
        <f>J12/I12*100</f>
        <v>19.90077177508269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 t="shared" si="1"/>
        <v>40152.6</v>
      </c>
      <c r="D13" s="8">
        <f t="shared" si="1"/>
        <v>30348.399999999998</v>
      </c>
      <c r="E13" s="8">
        <f t="shared" si="2"/>
        <v>75.58265218192595</v>
      </c>
      <c r="F13" s="48">
        <v>36315.9</v>
      </c>
      <c r="G13" s="48">
        <v>27910.8</v>
      </c>
      <c r="H13" s="12">
        <f t="shared" si="0"/>
        <v>76.85559217863249</v>
      </c>
      <c r="I13" s="12">
        <v>3770.2</v>
      </c>
      <c r="J13" s="9">
        <v>2371.1</v>
      </c>
      <c r="K13" s="9">
        <f>J13/I13*100</f>
        <v>62.89056283486288</v>
      </c>
      <c r="L13" s="9">
        <v>66.5</v>
      </c>
      <c r="M13" s="9">
        <v>66.5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 t="shared" si="1"/>
        <v>36829.1</v>
      </c>
      <c r="D14" s="8">
        <f t="shared" si="1"/>
        <v>24481.1</v>
      </c>
      <c r="E14" s="8">
        <f t="shared" si="2"/>
        <v>66.47216467412996</v>
      </c>
      <c r="F14" s="48">
        <v>35819.6</v>
      </c>
      <c r="G14" s="48">
        <v>24356</v>
      </c>
      <c r="H14" s="12">
        <f t="shared" si="0"/>
        <v>67.99629253257993</v>
      </c>
      <c r="I14" s="12">
        <v>1009.5</v>
      </c>
      <c r="J14" s="9">
        <v>125.1</v>
      </c>
      <c r="K14" s="9">
        <f>J14/I14*100</f>
        <v>12.39227340267459</v>
      </c>
      <c r="L14" s="9"/>
      <c r="M14" s="9"/>
      <c r="N14" s="9"/>
      <c r="O14" s="49"/>
    </row>
    <row r="15" spans="1:15" ht="30">
      <c r="A15" s="6">
        <v>9</v>
      </c>
      <c r="B15" s="10" t="s">
        <v>11</v>
      </c>
      <c r="C15" s="8">
        <f t="shared" si="1"/>
        <v>1910.5</v>
      </c>
      <c r="D15" s="8">
        <f t="shared" si="1"/>
        <v>1492.4</v>
      </c>
      <c r="E15" s="8">
        <f t="shared" si="2"/>
        <v>78.11567652447003</v>
      </c>
      <c r="F15" s="48">
        <v>1910.5</v>
      </c>
      <c r="G15" s="12">
        <v>1492.4</v>
      </c>
      <c r="H15" s="12">
        <f t="shared" si="0"/>
        <v>78.11567652447003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1"/>
        <v>150</v>
      </c>
      <c r="D16" s="8">
        <f t="shared" si="1"/>
        <v>70.5</v>
      </c>
      <c r="E16" s="8">
        <f t="shared" si="2"/>
        <v>47</v>
      </c>
      <c r="F16" s="48">
        <v>150</v>
      </c>
      <c r="G16" s="12">
        <v>70.5</v>
      </c>
      <c r="H16" s="12">
        <f t="shared" si="0"/>
        <v>47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1"/>
        <v>9795</v>
      </c>
      <c r="D17" s="8">
        <f t="shared" si="1"/>
        <v>7828.8</v>
      </c>
      <c r="E17" s="8">
        <f t="shared" si="2"/>
        <v>79.92649310872895</v>
      </c>
      <c r="F17" s="48">
        <v>9795</v>
      </c>
      <c r="G17" s="12">
        <v>7828.8</v>
      </c>
      <c r="H17" s="12">
        <f t="shared" si="0"/>
        <v>79.92649310872895</v>
      </c>
      <c r="I17" s="12"/>
      <c r="J17" s="9"/>
      <c r="K17" s="9"/>
      <c r="L17" s="9"/>
      <c r="M17" s="9"/>
      <c r="N17" s="9"/>
      <c r="O17" s="49"/>
    </row>
    <row r="18" spans="1:15" ht="30">
      <c r="A18" s="6">
        <v>12</v>
      </c>
      <c r="B18" s="10" t="s">
        <v>8</v>
      </c>
      <c r="C18" s="8">
        <f t="shared" si="1"/>
        <v>3370</v>
      </c>
      <c r="D18" s="8">
        <f t="shared" si="1"/>
        <v>2400.9</v>
      </c>
      <c r="E18" s="8">
        <f t="shared" si="2"/>
        <v>71.2433234421365</v>
      </c>
      <c r="F18" s="48">
        <v>3370</v>
      </c>
      <c r="G18" s="48">
        <v>2400.9</v>
      </c>
      <c r="H18" s="12">
        <f t="shared" si="0"/>
        <v>71.2433234421365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57</v>
      </c>
      <c r="C19" s="8">
        <f t="shared" si="1"/>
        <v>4772.3</v>
      </c>
      <c r="D19" s="8">
        <f t="shared" si="1"/>
        <v>2946.3</v>
      </c>
      <c r="E19" s="8"/>
      <c r="F19" s="48">
        <v>4772.3</v>
      </c>
      <c r="G19" s="48">
        <v>2946.3</v>
      </c>
      <c r="H19" s="12">
        <f t="shared" si="0"/>
        <v>61.73752697860571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1"/>
        <v>640</v>
      </c>
      <c r="D20" s="8">
        <f t="shared" si="1"/>
        <v>0</v>
      </c>
      <c r="E20" s="8">
        <f>D20/C20*100</f>
        <v>0</v>
      </c>
      <c r="F20" s="48">
        <v>640</v>
      </c>
      <c r="G20" s="48">
        <v>0</v>
      </c>
      <c r="H20" s="12">
        <f>G20/F20*100</f>
        <v>0</v>
      </c>
      <c r="I20" s="12"/>
      <c r="J20" s="9"/>
      <c r="K20" s="9"/>
      <c r="L20" s="9"/>
      <c r="M20" s="9"/>
      <c r="N20" s="9"/>
      <c r="O20" s="49"/>
    </row>
    <row r="21" spans="1:15" ht="45">
      <c r="A21" s="6">
        <v>15</v>
      </c>
      <c r="B21" s="10" t="s">
        <v>58</v>
      </c>
      <c r="C21" s="8">
        <f t="shared" si="1"/>
        <v>10467.1</v>
      </c>
      <c r="D21" s="8">
        <f t="shared" si="1"/>
        <v>6739.400000000001</v>
      </c>
      <c r="E21" s="8">
        <f t="shared" si="2"/>
        <v>64.3865062911408</v>
      </c>
      <c r="F21" s="48">
        <v>9878.6</v>
      </c>
      <c r="G21" s="48">
        <v>6383.6</v>
      </c>
      <c r="H21" s="12">
        <f t="shared" si="0"/>
        <v>64.62049278237807</v>
      </c>
      <c r="I21" s="12">
        <v>588.5</v>
      </c>
      <c r="J21" s="9">
        <v>355.8</v>
      </c>
      <c r="K21" s="9">
        <f>J21/I21*100</f>
        <v>60.458793542905696</v>
      </c>
      <c r="L21" s="9"/>
      <c r="M21" s="9"/>
      <c r="N21" s="9"/>
      <c r="O21" s="49"/>
    </row>
    <row r="22" spans="1:15" ht="30">
      <c r="A22" s="6">
        <v>16</v>
      </c>
      <c r="B22" s="10" t="s">
        <v>38</v>
      </c>
      <c r="C22" s="8">
        <f t="shared" si="1"/>
        <v>18401.5</v>
      </c>
      <c r="D22" s="8">
        <f t="shared" si="1"/>
        <v>13324.2</v>
      </c>
      <c r="E22" s="8">
        <f t="shared" si="2"/>
        <v>72.40822759014212</v>
      </c>
      <c r="F22" s="11">
        <v>14079.7</v>
      </c>
      <c r="G22" s="48">
        <v>10082.6</v>
      </c>
      <c r="H22" s="9">
        <f t="shared" si="0"/>
        <v>71.61090080044319</v>
      </c>
      <c r="I22" s="9">
        <v>4321.8</v>
      </c>
      <c r="J22" s="9">
        <v>3241.6</v>
      </c>
      <c r="K22" s="9">
        <f>J22/I22*100</f>
        <v>75.00578462677588</v>
      </c>
      <c r="L22" s="9"/>
      <c r="M22" s="9"/>
      <c r="N22" s="9"/>
      <c r="O22" s="49"/>
    </row>
    <row r="23" spans="1:15" s="16" customFormat="1" ht="14.25">
      <c r="A23" s="13"/>
      <c r="B23" s="14" t="s">
        <v>36</v>
      </c>
      <c r="C23" s="15">
        <f>SUM(C7:C22)</f>
        <v>1352915.1</v>
      </c>
      <c r="D23" s="15">
        <f>SUM(D7:D22)</f>
        <v>952643.4000000001</v>
      </c>
      <c r="E23" s="15">
        <f t="shared" si="2"/>
        <v>70.41413019930076</v>
      </c>
      <c r="F23" s="15">
        <f>SUM(F7:F22)</f>
        <v>529593.5</v>
      </c>
      <c r="G23" s="15">
        <f>SUM(G7:G22)</f>
        <v>364753.5</v>
      </c>
      <c r="H23" s="15">
        <f t="shared" si="0"/>
        <v>68.87424033716427</v>
      </c>
      <c r="I23" s="15">
        <f>SUM(I7:I22)</f>
        <v>822983.8</v>
      </c>
      <c r="J23" s="15">
        <f>SUM(J7:J22)</f>
        <v>587552.1</v>
      </c>
      <c r="K23" s="15">
        <f>J23/I23*100</f>
        <v>71.3929119868459</v>
      </c>
      <c r="L23" s="15">
        <f>SUM(L7:L22)</f>
        <v>337.8</v>
      </c>
      <c r="M23" s="15">
        <f>SUM(M7:M22)</f>
        <v>337.8</v>
      </c>
      <c r="N23" s="15"/>
      <c r="O23" s="50"/>
    </row>
    <row r="24" spans="1:15" ht="18.75" customHeight="1">
      <c r="A24" s="58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49"/>
    </row>
    <row r="25" spans="1:14" s="20" customFormat="1" ht="17.25" customHeight="1">
      <c r="A25" s="17">
        <v>17</v>
      </c>
      <c r="B25" s="18" t="s">
        <v>2</v>
      </c>
      <c r="C25" s="8">
        <f aca="true" t="shared" si="3" ref="C25:D35">F25+I25+L25</f>
        <v>1038.5</v>
      </c>
      <c r="D25" s="8">
        <f t="shared" si="3"/>
        <v>1023.4999999999999</v>
      </c>
      <c r="E25" s="19">
        <f>D25/C25*100</f>
        <v>98.5556090515166</v>
      </c>
      <c r="F25" s="39">
        <v>371.7</v>
      </c>
      <c r="G25" s="39">
        <v>356.7</v>
      </c>
      <c r="H25" s="39">
        <f>G25/F25*100</f>
        <v>95.96448748991122</v>
      </c>
      <c r="I25" s="40">
        <v>439.4</v>
      </c>
      <c r="J25" s="54">
        <v>439.4</v>
      </c>
      <c r="K25" s="40">
        <f>J25/I25*100</f>
        <v>100</v>
      </c>
      <c r="L25" s="56">
        <v>227.4</v>
      </c>
      <c r="M25" s="42">
        <v>227.4</v>
      </c>
      <c r="N25" s="40">
        <f>M25/L25*100</f>
        <v>100</v>
      </c>
    </row>
    <row r="26" spans="1:14" s="20" customFormat="1" ht="48.75" customHeight="1">
      <c r="A26" s="17">
        <v>18</v>
      </c>
      <c r="B26" s="18" t="s">
        <v>3</v>
      </c>
      <c r="C26" s="8">
        <f t="shared" si="3"/>
        <v>34057.100000000006</v>
      </c>
      <c r="D26" s="8">
        <f t="shared" si="3"/>
        <v>23392.2</v>
      </c>
      <c r="E26" s="19">
        <f aca="true" t="shared" si="4" ref="E26:E36">D26/C26*100</f>
        <v>68.68523743947664</v>
      </c>
      <c r="F26" s="39">
        <v>13729.7</v>
      </c>
      <c r="G26" s="41">
        <v>7841.8</v>
      </c>
      <c r="H26" s="39">
        <f aca="true" t="shared" si="5" ref="H26:H36">G26/F26*100</f>
        <v>57.11559611644829</v>
      </c>
      <c r="I26" s="40">
        <v>20327.4</v>
      </c>
      <c r="J26" s="54">
        <v>15550.4</v>
      </c>
      <c r="K26" s="40">
        <f>J26/I26*100</f>
        <v>76.49969991243346</v>
      </c>
      <c r="L26" s="41"/>
      <c r="M26" s="42"/>
      <c r="N26" s="42"/>
    </row>
    <row r="27" spans="1:14" s="20" customFormat="1" ht="30" customHeight="1">
      <c r="A27" s="17">
        <v>19</v>
      </c>
      <c r="B27" s="18" t="s">
        <v>0</v>
      </c>
      <c r="C27" s="8">
        <f t="shared" si="3"/>
        <v>89616.5</v>
      </c>
      <c r="D27" s="8">
        <f t="shared" si="3"/>
        <v>70058.5</v>
      </c>
      <c r="E27" s="19">
        <f t="shared" si="4"/>
        <v>78.17589394810108</v>
      </c>
      <c r="F27" s="39">
        <v>40262.6</v>
      </c>
      <c r="G27" s="43">
        <v>30429.7</v>
      </c>
      <c r="H27" s="39">
        <f t="shared" si="5"/>
        <v>75.5780799054209</v>
      </c>
      <c r="I27" s="40">
        <v>49353.9</v>
      </c>
      <c r="J27" s="54">
        <v>39628.8</v>
      </c>
      <c r="K27" s="40">
        <f>J27/I27*100</f>
        <v>80.2951742415493</v>
      </c>
      <c r="L27" s="43"/>
      <c r="M27" s="42"/>
      <c r="N27" s="42"/>
    </row>
    <row r="28" spans="1:14" s="20" customFormat="1" ht="32.25" customHeight="1">
      <c r="A28" s="17">
        <v>20</v>
      </c>
      <c r="B28" s="18" t="s">
        <v>4</v>
      </c>
      <c r="C28" s="8">
        <f t="shared" si="3"/>
        <v>3330.3</v>
      </c>
      <c r="D28" s="8">
        <f t="shared" si="3"/>
        <v>1329.6</v>
      </c>
      <c r="E28" s="19">
        <f t="shared" si="4"/>
        <v>39.92433114133861</v>
      </c>
      <c r="F28" s="39">
        <v>3330.3</v>
      </c>
      <c r="G28" s="41">
        <v>1329.6</v>
      </c>
      <c r="H28" s="39">
        <f t="shared" si="5"/>
        <v>39.92433114133861</v>
      </c>
      <c r="I28" s="40"/>
      <c r="J28" s="40"/>
      <c r="K28" s="40"/>
      <c r="L28" s="41"/>
      <c r="M28" s="42"/>
      <c r="N28" s="42"/>
    </row>
    <row r="29" spans="1:14" s="20" customFormat="1" ht="19.5" customHeight="1">
      <c r="A29" s="17">
        <v>21</v>
      </c>
      <c r="B29" s="18" t="s">
        <v>5</v>
      </c>
      <c r="C29" s="8">
        <f t="shared" si="3"/>
        <v>57165.2</v>
      </c>
      <c r="D29" s="8">
        <f t="shared" si="3"/>
        <v>38874.8</v>
      </c>
      <c r="E29" s="19">
        <f t="shared" si="4"/>
        <v>68.00431031466697</v>
      </c>
      <c r="F29" s="39">
        <v>33386.1</v>
      </c>
      <c r="G29" s="41">
        <v>24191.2</v>
      </c>
      <c r="H29" s="39">
        <f t="shared" si="5"/>
        <v>72.45889756515437</v>
      </c>
      <c r="I29" s="40">
        <v>23779.1</v>
      </c>
      <c r="J29" s="54">
        <v>14683.6</v>
      </c>
      <c r="K29" s="40">
        <f>J29/I29*100</f>
        <v>61.75002418089836</v>
      </c>
      <c r="L29" s="41"/>
      <c r="M29" s="41"/>
      <c r="N29" s="40"/>
    </row>
    <row r="30" spans="1:14" s="20" customFormat="1" ht="32.25" customHeight="1">
      <c r="A30" s="17">
        <v>22</v>
      </c>
      <c r="B30" s="18" t="s">
        <v>6</v>
      </c>
      <c r="C30" s="8">
        <f t="shared" si="3"/>
        <v>100</v>
      </c>
      <c r="D30" s="8">
        <f t="shared" si="3"/>
        <v>61.3</v>
      </c>
      <c r="E30" s="19">
        <f t="shared" si="4"/>
        <v>61.3</v>
      </c>
      <c r="F30" s="39">
        <v>100</v>
      </c>
      <c r="G30" s="41">
        <v>61.3</v>
      </c>
      <c r="H30" s="39">
        <f t="shared" si="5"/>
        <v>61.3</v>
      </c>
      <c r="I30" s="40"/>
      <c r="J30" s="40"/>
      <c r="K30" s="40"/>
      <c r="L30" s="41"/>
      <c r="M30" s="42"/>
      <c r="N30" s="42"/>
    </row>
    <row r="31" spans="1:14" ht="36.75" customHeight="1">
      <c r="A31" s="17">
        <v>23</v>
      </c>
      <c r="B31" s="18" t="s">
        <v>11</v>
      </c>
      <c r="C31" s="8">
        <f t="shared" si="3"/>
        <v>25</v>
      </c>
      <c r="D31" s="8">
        <f t="shared" si="3"/>
        <v>9.9</v>
      </c>
      <c r="E31" s="19">
        <f t="shared" si="4"/>
        <v>39.6</v>
      </c>
      <c r="F31" s="39">
        <v>25</v>
      </c>
      <c r="G31" s="41">
        <v>9.9</v>
      </c>
      <c r="H31" s="39">
        <f t="shared" si="5"/>
        <v>39.6</v>
      </c>
      <c r="I31" s="40"/>
      <c r="J31" s="40"/>
      <c r="K31" s="40"/>
      <c r="L31" s="41"/>
      <c r="M31" s="42"/>
      <c r="N31" s="42"/>
    </row>
    <row r="32" spans="1:14" ht="18" customHeight="1">
      <c r="A32" s="17">
        <v>24</v>
      </c>
      <c r="B32" s="18" t="s">
        <v>15</v>
      </c>
      <c r="C32" s="8">
        <f t="shared" si="3"/>
        <v>420</v>
      </c>
      <c r="D32" s="8">
        <f t="shared" si="3"/>
        <v>13</v>
      </c>
      <c r="E32" s="19">
        <f t="shared" si="4"/>
        <v>3.0952380952380953</v>
      </c>
      <c r="F32" s="39">
        <v>420</v>
      </c>
      <c r="G32" s="41">
        <v>13</v>
      </c>
      <c r="H32" s="39">
        <f t="shared" si="5"/>
        <v>3.0952380952380953</v>
      </c>
      <c r="I32" s="40"/>
      <c r="J32" s="40"/>
      <c r="K32" s="40"/>
      <c r="L32" s="41"/>
      <c r="M32" s="42"/>
      <c r="N32" s="42"/>
    </row>
    <row r="33" spans="1:14" ht="36.75" customHeight="1">
      <c r="A33" s="17">
        <v>25</v>
      </c>
      <c r="B33" s="18" t="s">
        <v>8</v>
      </c>
      <c r="C33" s="8">
        <f t="shared" si="3"/>
        <v>1000</v>
      </c>
      <c r="D33" s="8">
        <f t="shared" si="3"/>
        <v>699.7</v>
      </c>
      <c r="E33" s="19">
        <f t="shared" si="4"/>
        <v>69.97000000000001</v>
      </c>
      <c r="F33" s="39">
        <v>1000</v>
      </c>
      <c r="G33" s="41">
        <v>699.7</v>
      </c>
      <c r="H33" s="39">
        <f t="shared" si="5"/>
        <v>69.97000000000001</v>
      </c>
      <c r="I33" s="40"/>
      <c r="J33" s="40"/>
      <c r="K33" s="40"/>
      <c r="L33" s="41"/>
      <c r="M33" s="42"/>
      <c r="N33" s="42"/>
    </row>
    <row r="34" spans="1:14" ht="20.25" customHeight="1">
      <c r="A34" s="17">
        <v>26</v>
      </c>
      <c r="B34" s="18" t="s">
        <v>16</v>
      </c>
      <c r="C34" s="8">
        <f t="shared" si="3"/>
        <v>485</v>
      </c>
      <c r="D34" s="8">
        <f t="shared" si="3"/>
        <v>405.8</v>
      </c>
      <c r="E34" s="19">
        <f t="shared" si="4"/>
        <v>83.6701030927835</v>
      </c>
      <c r="F34" s="39">
        <v>485</v>
      </c>
      <c r="G34" s="39">
        <v>405.8</v>
      </c>
      <c r="H34" s="39">
        <f t="shared" si="5"/>
        <v>83.6701030927835</v>
      </c>
      <c r="I34" s="40"/>
      <c r="J34" s="40"/>
      <c r="K34" s="40"/>
      <c r="L34" s="41"/>
      <c r="M34" s="42"/>
      <c r="N34" s="42"/>
    </row>
    <row r="35" spans="1:14" ht="40.5" customHeight="1">
      <c r="A35" s="17">
        <v>27</v>
      </c>
      <c r="B35" s="10" t="s">
        <v>59</v>
      </c>
      <c r="C35" s="8">
        <f t="shared" si="3"/>
        <v>19630.1</v>
      </c>
      <c r="D35" s="8">
        <f t="shared" si="3"/>
        <v>199</v>
      </c>
      <c r="E35" s="19">
        <f t="shared" si="4"/>
        <v>1.0137492931773144</v>
      </c>
      <c r="F35" s="39">
        <v>1600</v>
      </c>
      <c r="G35" s="41">
        <v>199</v>
      </c>
      <c r="H35" s="39">
        <f t="shared" si="5"/>
        <v>12.4375</v>
      </c>
      <c r="I35" s="40">
        <v>4327.2</v>
      </c>
      <c r="J35" s="40"/>
      <c r="K35" s="40">
        <f>J35/I35*100</f>
        <v>0</v>
      </c>
      <c r="L35" s="41">
        <v>13702.9</v>
      </c>
      <c r="M35" s="42"/>
      <c r="N35" s="40">
        <f>M35/L35*100</f>
        <v>0</v>
      </c>
    </row>
    <row r="36" spans="1:14" s="16" customFormat="1" ht="20.25" customHeight="1">
      <c r="A36" s="21"/>
      <c r="B36" s="22" t="s">
        <v>1</v>
      </c>
      <c r="C36" s="44">
        <f>SUM(C25:C35)</f>
        <v>206867.7</v>
      </c>
      <c r="D36" s="44">
        <f>SUM(D25:D35)</f>
        <v>136067.3</v>
      </c>
      <c r="E36" s="47">
        <f t="shared" si="4"/>
        <v>65.77503399515729</v>
      </c>
      <c r="F36" s="44">
        <f>SUM(F25:F35)</f>
        <v>94710.4</v>
      </c>
      <c r="G36" s="44">
        <f>SUM(G25:G35)</f>
        <v>65537.70000000001</v>
      </c>
      <c r="H36" s="44">
        <f t="shared" si="5"/>
        <v>69.19799726323616</v>
      </c>
      <c r="I36" s="44">
        <f>SUM(I25:I35)</f>
        <v>98227.00000000001</v>
      </c>
      <c r="J36" s="44">
        <f>SUM(J25:J35)</f>
        <v>70302.20000000001</v>
      </c>
      <c r="K36" s="45">
        <f>J36/I36*100</f>
        <v>71.57115660663565</v>
      </c>
      <c r="L36" s="44">
        <f>SUM(L25:L35)</f>
        <v>13930.3</v>
      </c>
      <c r="M36" s="44">
        <f>SUM(M25:M35)</f>
        <v>227.4</v>
      </c>
      <c r="N36" s="46"/>
    </row>
    <row r="37" spans="1:14" ht="21.75" customHeight="1">
      <c r="A37" s="58" t="s">
        <v>17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24" customHeight="1">
      <c r="A38" s="17">
        <v>28</v>
      </c>
      <c r="B38" s="18" t="s">
        <v>2</v>
      </c>
      <c r="C38" s="8">
        <f aca="true" t="shared" si="6" ref="C38:D50">F38+I38+L38</f>
        <v>156</v>
      </c>
      <c r="D38" s="8">
        <f t="shared" si="6"/>
        <v>44</v>
      </c>
      <c r="E38" s="23">
        <f>D38/C38*100</f>
        <v>28.205128205128204</v>
      </c>
      <c r="F38" s="24">
        <v>156</v>
      </c>
      <c r="G38" s="24">
        <v>44</v>
      </c>
      <c r="H38" s="24">
        <f>G38/F38*100</f>
        <v>28.205128205128204</v>
      </c>
      <c r="I38" s="24"/>
      <c r="J38" s="24"/>
      <c r="K38" s="24"/>
      <c r="L38" s="24"/>
      <c r="M38" s="25"/>
      <c r="N38" s="25"/>
    </row>
    <row r="39" spans="1:14" ht="39.75" customHeight="1">
      <c r="A39" s="17">
        <v>29</v>
      </c>
      <c r="B39" s="18" t="s">
        <v>26</v>
      </c>
      <c r="C39" s="8">
        <f t="shared" si="6"/>
        <v>100</v>
      </c>
      <c r="D39" s="8">
        <f t="shared" si="6"/>
        <v>0</v>
      </c>
      <c r="E39" s="23">
        <f>D39/C39*100</f>
        <v>0</v>
      </c>
      <c r="F39" s="24">
        <v>100</v>
      </c>
      <c r="G39" s="24"/>
      <c r="H39" s="24"/>
      <c r="I39" s="24"/>
      <c r="J39" s="24"/>
      <c r="K39" s="24"/>
      <c r="L39" s="24"/>
      <c r="M39" s="25"/>
      <c r="N39" s="25"/>
    </row>
    <row r="40" spans="1:14" ht="30">
      <c r="A40" s="17">
        <v>30</v>
      </c>
      <c r="B40" s="18" t="s">
        <v>3</v>
      </c>
      <c r="C40" s="8">
        <f t="shared" si="6"/>
        <v>22083.3</v>
      </c>
      <c r="D40" s="8">
        <f t="shared" si="6"/>
        <v>2633.6</v>
      </c>
      <c r="E40" s="23">
        <f aca="true" t="shared" si="7" ref="E40:E51">D40/C40*100</f>
        <v>11.925753850194491</v>
      </c>
      <c r="F40" s="24">
        <v>22083.3</v>
      </c>
      <c r="G40" s="24">
        <v>2633.6</v>
      </c>
      <c r="H40" s="24">
        <f aca="true" t="shared" si="8" ref="H40:H51">G40/F40*100</f>
        <v>11.925753850194491</v>
      </c>
      <c r="I40" s="24"/>
      <c r="J40" s="24"/>
      <c r="K40" s="24"/>
      <c r="L40" s="24"/>
      <c r="M40" s="25"/>
      <c r="N40" s="25"/>
    </row>
    <row r="41" spans="1:14" ht="36.75" customHeight="1">
      <c r="A41" s="17">
        <v>31</v>
      </c>
      <c r="B41" s="18" t="s">
        <v>0</v>
      </c>
      <c r="C41" s="8">
        <f t="shared" si="6"/>
        <v>2697.4</v>
      </c>
      <c r="D41" s="8">
        <f t="shared" si="6"/>
        <v>1689</v>
      </c>
      <c r="E41" s="23">
        <f t="shared" si="7"/>
        <v>62.61585230221694</v>
      </c>
      <c r="F41" s="24">
        <v>2697.4</v>
      </c>
      <c r="G41" s="25">
        <v>1689</v>
      </c>
      <c r="H41" s="24">
        <f t="shared" si="8"/>
        <v>62.61585230221694</v>
      </c>
      <c r="I41" s="24"/>
      <c r="J41" s="24"/>
      <c r="K41" s="24"/>
      <c r="L41" s="25"/>
      <c r="M41" s="25"/>
      <c r="N41" s="25"/>
    </row>
    <row r="42" spans="1:14" ht="15">
      <c r="A42" s="17">
        <v>32</v>
      </c>
      <c r="B42" s="18" t="s">
        <v>4</v>
      </c>
      <c r="C42" s="8">
        <f t="shared" si="6"/>
        <v>45</v>
      </c>
      <c r="D42" s="8">
        <f t="shared" si="6"/>
        <v>0</v>
      </c>
      <c r="E42" s="23">
        <f t="shared" si="7"/>
        <v>0</v>
      </c>
      <c r="F42" s="24">
        <v>45</v>
      </c>
      <c r="G42" s="24"/>
      <c r="H42" s="24">
        <f t="shared" si="8"/>
        <v>0</v>
      </c>
      <c r="I42" s="24"/>
      <c r="J42" s="24"/>
      <c r="K42" s="24"/>
      <c r="L42" s="24"/>
      <c r="M42" s="25"/>
      <c r="N42" s="25"/>
    </row>
    <row r="43" spans="1:14" ht="21" customHeight="1">
      <c r="A43" s="17">
        <v>33</v>
      </c>
      <c r="B43" s="18" t="s">
        <v>5</v>
      </c>
      <c r="C43" s="8">
        <f t="shared" si="6"/>
        <v>12640.900000000001</v>
      </c>
      <c r="D43" s="8">
        <f t="shared" si="6"/>
        <v>7957.1</v>
      </c>
      <c r="E43" s="23">
        <f t="shared" si="7"/>
        <v>62.947258502163606</v>
      </c>
      <c r="F43" s="24">
        <v>4965.3</v>
      </c>
      <c r="G43" s="24">
        <v>2587.8</v>
      </c>
      <c r="H43" s="24">
        <f t="shared" si="8"/>
        <v>52.117696815902356</v>
      </c>
      <c r="I43" s="24">
        <v>7675.6</v>
      </c>
      <c r="J43" s="55">
        <v>5369.3</v>
      </c>
      <c r="K43" s="24">
        <f>J43/I43*100</f>
        <v>69.95283756318724</v>
      </c>
      <c r="L43" s="24"/>
      <c r="M43" s="25"/>
      <c r="N43" s="25"/>
    </row>
    <row r="44" spans="1:14" ht="33.75" customHeight="1">
      <c r="A44" s="17">
        <v>34</v>
      </c>
      <c r="B44" s="18" t="s">
        <v>61</v>
      </c>
      <c r="C44" s="8">
        <f t="shared" si="6"/>
        <v>20</v>
      </c>
      <c r="D44" s="8">
        <f t="shared" si="6"/>
        <v>0</v>
      </c>
      <c r="E44" s="23"/>
      <c r="F44" s="24">
        <v>20</v>
      </c>
      <c r="G44" s="24"/>
      <c r="H44" s="24"/>
      <c r="I44" s="24"/>
      <c r="J44" s="24"/>
      <c r="K44" s="24"/>
      <c r="L44" s="24"/>
      <c r="M44" s="25"/>
      <c r="N44" s="25"/>
    </row>
    <row r="45" spans="1:14" ht="36.75" customHeight="1">
      <c r="A45" s="17">
        <v>35</v>
      </c>
      <c r="B45" s="18" t="s">
        <v>11</v>
      </c>
      <c r="C45" s="8">
        <f t="shared" si="6"/>
        <v>10</v>
      </c>
      <c r="D45" s="8">
        <f t="shared" si="6"/>
        <v>9.8</v>
      </c>
      <c r="E45" s="23"/>
      <c r="F45" s="24">
        <v>10</v>
      </c>
      <c r="G45" s="24">
        <v>9.8</v>
      </c>
      <c r="H45" s="24"/>
      <c r="I45" s="24"/>
      <c r="J45" s="24"/>
      <c r="K45" s="24"/>
      <c r="L45" s="24"/>
      <c r="M45" s="25"/>
      <c r="N45" s="25"/>
    </row>
    <row r="46" spans="1:14" ht="36.75" customHeight="1">
      <c r="A46" s="17">
        <v>36</v>
      </c>
      <c r="B46" s="18" t="s">
        <v>54</v>
      </c>
      <c r="C46" s="8">
        <f t="shared" si="6"/>
        <v>100</v>
      </c>
      <c r="D46" s="8">
        <f t="shared" si="6"/>
        <v>0</v>
      </c>
      <c r="E46" s="23">
        <f t="shared" si="7"/>
        <v>0</v>
      </c>
      <c r="F46" s="24">
        <v>100</v>
      </c>
      <c r="G46" s="24"/>
      <c r="H46" s="24">
        <f t="shared" si="8"/>
        <v>0</v>
      </c>
      <c r="I46" s="24"/>
      <c r="J46" s="24"/>
      <c r="K46" s="24"/>
      <c r="L46" s="24"/>
      <c r="M46" s="25"/>
      <c r="N46" s="25"/>
    </row>
    <row r="47" spans="1:14" ht="30">
      <c r="A47" s="17">
        <v>37</v>
      </c>
      <c r="B47" s="18" t="s">
        <v>8</v>
      </c>
      <c r="C47" s="8">
        <f t="shared" si="6"/>
        <v>250</v>
      </c>
      <c r="D47" s="8">
        <f t="shared" si="6"/>
        <v>140.3</v>
      </c>
      <c r="E47" s="23">
        <f t="shared" si="7"/>
        <v>56.120000000000005</v>
      </c>
      <c r="F47" s="24">
        <v>250</v>
      </c>
      <c r="G47" s="24">
        <v>140.3</v>
      </c>
      <c r="H47" s="24">
        <f t="shared" si="8"/>
        <v>56.120000000000005</v>
      </c>
      <c r="I47" s="24"/>
      <c r="J47" s="24"/>
      <c r="K47" s="24"/>
      <c r="L47" s="24"/>
      <c r="M47" s="25"/>
      <c r="N47" s="25"/>
    </row>
    <row r="48" spans="1:14" ht="21.75" customHeight="1">
      <c r="A48" s="17">
        <v>38</v>
      </c>
      <c r="B48" s="18" t="s">
        <v>16</v>
      </c>
      <c r="C48" s="8">
        <f t="shared" si="6"/>
        <v>942.3</v>
      </c>
      <c r="D48" s="8">
        <f t="shared" si="6"/>
        <v>498.3</v>
      </c>
      <c r="E48" s="23">
        <f t="shared" si="7"/>
        <v>52.88124801018784</v>
      </c>
      <c r="F48" s="24">
        <v>942.3</v>
      </c>
      <c r="G48" s="24">
        <v>498.3</v>
      </c>
      <c r="H48" s="24">
        <f t="shared" si="8"/>
        <v>52.88124801018784</v>
      </c>
      <c r="I48" s="24"/>
      <c r="J48" s="24"/>
      <c r="K48" s="24"/>
      <c r="L48" s="24"/>
      <c r="M48" s="25"/>
      <c r="N48" s="25"/>
    </row>
    <row r="49" spans="1:14" ht="36" customHeight="1">
      <c r="A49" s="17">
        <v>39</v>
      </c>
      <c r="B49" s="10" t="s">
        <v>60</v>
      </c>
      <c r="C49" s="8">
        <f t="shared" si="6"/>
        <v>307.7</v>
      </c>
      <c r="D49" s="8">
        <f t="shared" si="6"/>
        <v>307.7</v>
      </c>
      <c r="E49" s="23"/>
      <c r="F49" s="24">
        <v>307.7</v>
      </c>
      <c r="G49" s="24">
        <v>307.7</v>
      </c>
      <c r="H49" s="24">
        <f t="shared" si="8"/>
        <v>100</v>
      </c>
      <c r="I49" s="24"/>
      <c r="J49" s="24"/>
      <c r="K49" s="24"/>
      <c r="L49" s="24"/>
      <c r="M49" s="25"/>
      <c r="N49" s="25"/>
    </row>
    <row r="50" spans="1:14" ht="35.25" customHeight="1">
      <c r="A50" s="17">
        <v>40</v>
      </c>
      <c r="B50" s="10" t="s">
        <v>59</v>
      </c>
      <c r="C50" s="8">
        <f t="shared" si="6"/>
        <v>300</v>
      </c>
      <c r="D50" s="8">
        <f t="shared" si="6"/>
        <v>25</v>
      </c>
      <c r="E50" s="23"/>
      <c r="F50" s="24">
        <v>300</v>
      </c>
      <c r="G50" s="24">
        <v>25</v>
      </c>
      <c r="H50" s="24">
        <f t="shared" si="8"/>
        <v>8.333333333333332</v>
      </c>
      <c r="I50" s="24"/>
      <c r="J50" s="24"/>
      <c r="K50" s="24"/>
      <c r="L50" s="24"/>
      <c r="M50" s="25"/>
      <c r="N50" s="25"/>
    </row>
    <row r="51" spans="1:14" s="16" customFormat="1" ht="21" customHeight="1">
      <c r="A51" s="21"/>
      <c r="B51" s="22" t="s">
        <v>1</v>
      </c>
      <c r="C51" s="26">
        <f>SUM(C38:C50)</f>
        <v>39652.600000000006</v>
      </c>
      <c r="D51" s="26">
        <f>SUM(D38:D50)</f>
        <v>13304.8</v>
      </c>
      <c r="E51" s="27">
        <f t="shared" si="7"/>
        <v>33.553411377816325</v>
      </c>
      <c r="F51" s="26">
        <f>SUM(F38:F50)</f>
        <v>31977</v>
      </c>
      <c r="G51" s="26">
        <f>SUM(G38:G50)</f>
        <v>7935.500000000001</v>
      </c>
      <c r="H51" s="26">
        <f t="shared" si="8"/>
        <v>24.816274197079153</v>
      </c>
      <c r="I51" s="26">
        <f>SUM(I38:I48)</f>
        <v>7675.6</v>
      </c>
      <c r="J51" s="26">
        <f>SUM(J38:J48)</f>
        <v>5369.3</v>
      </c>
      <c r="K51" s="26">
        <f>J51/I51*100</f>
        <v>69.95283756318724</v>
      </c>
      <c r="L51" s="26"/>
      <c r="M51" s="28"/>
      <c r="N51" s="28"/>
    </row>
    <row r="52" spans="1:14" ht="24.75" customHeight="1">
      <c r="A52" s="58" t="s">
        <v>18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5">
      <c r="A53" s="29" t="s">
        <v>55</v>
      </c>
      <c r="B53" s="30" t="s">
        <v>2</v>
      </c>
      <c r="C53" s="8">
        <f>F53+I53+L53</f>
        <v>185</v>
      </c>
      <c r="D53" s="8">
        <f>G53+J53+M53</f>
        <v>96.7</v>
      </c>
      <c r="E53" s="23">
        <f>D53/C53*100</f>
        <v>52.27027027027027</v>
      </c>
      <c r="F53" s="31">
        <v>185</v>
      </c>
      <c r="G53" s="31">
        <v>96.7</v>
      </c>
      <c r="H53" s="24">
        <f>G53/F53*100</f>
        <v>52.27027027027027</v>
      </c>
      <c r="I53" s="24"/>
      <c r="J53" s="24"/>
      <c r="K53" s="24"/>
      <c r="L53" s="24"/>
      <c r="M53" s="25"/>
      <c r="N53" s="25"/>
    </row>
    <row r="54" spans="1:14" ht="30">
      <c r="A54" s="29" t="s">
        <v>41</v>
      </c>
      <c r="B54" s="30" t="s">
        <v>3</v>
      </c>
      <c r="C54" s="8">
        <f aca="true" t="shared" si="9" ref="C54:D63">F54+I54+L54</f>
        <v>3807.9</v>
      </c>
      <c r="D54" s="8">
        <f t="shared" si="9"/>
        <v>1171.8</v>
      </c>
      <c r="E54" s="23">
        <f aca="true" t="shared" si="10" ref="E54:E63">D54/C54*100</f>
        <v>30.77286693453084</v>
      </c>
      <c r="F54" s="31">
        <v>3807.9</v>
      </c>
      <c r="G54" s="31">
        <v>1171.8</v>
      </c>
      <c r="H54" s="24">
        <f aca="true" t="shared" si="11" ref="H54:H116">G54/F54*100</f>
        <v>30.77286693453084</v>
      </c>
      <c r="I54" s="24"/>
      <c r="J54" s="24"/>
      <c r="K54" s="24"/>
      <c r="L54" s="24"/>
      <c r="M54" s="25"/>
      <c r="N54" s="25"/>
    </row>
    <row r="55" spans="1:14" ht="30">
      <c r="A55" s="29" t="s">
        <v>42</v>
      </c>
      <c r="B55" s="30" t="s">
        <v>0</v>
      </c>
      <c r="C55" s="8">
        <f t="shared" si="9"/>
        <v>5544.1</v>
      </c>
      <c r="D55" s="8">
        <f t="shared" si="9"/>
        <v>4191.3</v>
      </c>
      <c r="E55" s="23">
        <f t="shared" si="10"/>
        <v>75.59928572716942</v>
      </c>
      <c r="F55" s="31">
        <v>5544.1</v>
      </c>
      <c r="G55" s="32">
        <v>4191.3</v>
      </c>
      <c r="H55" s="24">
        <f t="shared" si="11"/>
        <v>75.59928572716942</v>
      </c>
      <c r="I55" s="24"/>
      <c r="J55" s="24"/>
      <c r="K55" s="24"/>
      <c r="L55" s="25"/>
      <c r="M55" s="25"/>
      <c r="N55" s="25"/>
    </row>
    <row r="56" spans="1:14" ht="15">
      <c r="A56" s="29" t="s">
        <v>43</v>
      </c>
      <c r="B56" s="30" t="s">
        <v>4</v>
      </c>
      <c r="C56" s="8">
        <f t="shared" si="9"/>
        <v>50</v>
      </c>
      <c r="D56" s="8">
        <f t="shared" si="9"/>
        <v>34.8</v>
      </c>
      <c r="E56" s="23">
        <f t="shared" si="10"/>
        <v>69.6</v>
      </c>
      <c r="F56" s="31">
        <v>50</v>
      </c>
      <c r="G56" s="31">
        <v>34.8</v>
      </c>
      <c r="H56" s="24">
        <f t="shared" si="11"/>
        <v>69.6</v>
      </c>
      <c r="I56" s="24"/>
      <c r="J56" s="24"/>
      <c r="K56" s="24"/>
      <c r="L56" s="24"/>
      <c r="M56" s="25"/>
      <c r="N56" s="25"/>
    </row>
    <row r="57" spans="1:14" ht="15">
      <c r="A57" s="29" t="s">
        <v>44</v>
      </c>
      <c r="B57" s="30" t="s">
        <v>5</v>
      </c>
      <c r="C57" s="8">
        <f t="shared" si="9"/>
        <v>20178.1</v>
      </c>
      <c r="D57" s="8">
        <f t="shared" si="9"/>
        <v>13367.400000000001</v>
      </c>
      <c r="E57" s="23">
        <f t="shared" si="10"/>
        <v>66.24706984304767</v>
      </c>
      <c r="F57" s="24">
        <v>10625.1</v>
      </c>
      <c r="G57" s="24">
        <v>7165.8</v>
      </c>
      <c r="H57" s="24">
        <f t="shared" si="11"/>
        <v>67.44218877939973</v>
      </c>
      <c r="I57" s="24">
        <v>9553</v>
      </c>
      <c r="J57" s="55">
        <v>6201.6</v>
      </c>
      <c r="K57" s="24">
        <f>J57/I57*100</f>
        <v>64.91782686067205</v>
      </c>
      <c r="L57" s="24"/>
      <c r="M57" s="25"/>
      <c r="N57" s="25"/>
    </row>
    <row r="58" spans="1:14" ht="30">
      <c r="A58" s="29" t="s">
        <v>45</v>
      </c>
      <c r="B58" s="30" t="s">
        <v>61</v>
      </c>
      <c r="C58" s="8">
        <f t="shared" si="9"/>
        <v>30</v>
      </c>
      <c r="D58" s="8">
        <f t="shared" si="9"/>
        <v>30</v>
      </c>
      <c r="E58" s="23">
        <f t="shared" si="10"/>
        <v>100</v>
      </c>
      <c r="F58" s="24">
        <v>30</v>
      </c>
      <c r="G58" s="24">
        <v>30</v>
      </c>
      <c r="H58" s="24">
        <f t="shared" si="11"/>
        <v>100</v>
      </c>
      <c r="I58" s="24"/>
      <c r="J58" s="24"/>
      <c r="K58" s="24"/>
      <c r="L58" s="24"/>
      <c r="M58" s="25"/>
      <c r="N58" s="25"/>
    </row>
    <row r="59" spans="1:14" ht="30">
      <c r="A59" s="29" t="s">
        <v>46</v>
      </c>
      <c r="B59" s="30" t="s">
        <v>11</v>
      </c>
      <c r="C59" s="8">
        <f t="shared" si="9"/>
        <v>10</v>
      </c>
      <c r="D59" s="8">
        <f t="shared" si="9"/>
        <v>10</v>
      </c>
      <c r="E59" s="23">
        <f t="shared" si="10"/>
        <v>100</v>
      </c>
      <c r="F59" s="24">
        <v>10</v>
      </c>
      <c r="G59" s="24">
        <v>10</v>
      </c>
      <c r="H59" s="24">
        <f t="shared" si="11"/>
        <v>100</v>
      </c>
      <c r="I59" s="24"/>
      <c r="J59" s="24"/>
      <c r="K59" s="24"/>
      <c r="L59" s="24"/>
      <c r="M59" s="25"/>
      <c r="N59" s="25"/>
    </row>
    <row r="60" spans="1:14" ht="30">
      <c r="A60" s="29" t="s">
        <v>47</v>
      </c>
      <c r="B60" s="30" t="s">
        <v>54</v>
      </c>
      <c r="C60" s="8">
        <f t="shared" si="9"/>
        <v>200</v>
      </c>
      <c r="D60" s="8"/>
      <c r="E60" s="23">
        <f t="shared" si="10"/>
        <v>0</v>
      </c>
      <c r="F60" s="24">
        <v>200</v>
      </c>
      <c r="G60" s="24"/>
      <c r="H60" s="24">
        <f t="shared" si="11"/>
        <v>0</v>
      </c>
      <c r="I60" s="24"/>
      <c r="J60" s="24"/>
      <c r="K60" s="24"/>
      <c r="L60" s="24"/>
      <c r="M60" s="25"/>
      <c r="N60" s="25"/>
    </row>
    <row r="61" spans="1:14" ht="15">
      <c r="A61" s="29" t="s">
        <v>48</v>
      </c>
      <c r="B61" s="30" t="s">
        <v>10</v>
      </c>
      <c r="C61" s="8">
        <f t="shared" si="9"/>
        <v>10</v>
      </c>
      <c r="D61" s="8">
        <f t="shared" si="9"/>
        <v>10</v>
      </c>
      <c r="E61" s="23">
        <f t="shared" si="10"/>
        <v>100</v>
      </c>
      <c r="F61" s="31">
        <v>10</v>
      </c>
      <c r="G61" s="31">
        <v>10</v>
      </c>
      <c r="H61" s="24">
        <f t="shared" si="11"/>
        <v>100</v>
      </c>
      <c r="I61" s="24"/>
      <c r="J61" s="24"/>
      <c r="K61" s="24"/>
      <c r="L61" s="24"/>
      <c r="M61" s="25"/>
      <c r="N61" s="25"/>
    </row>
    <row r="62" spans="1:14" ht="26.25" customHeight="1">
      <c r="A62" s="29" t="s">
        <v>49</v>
      </c>
      <c r="B62" s="30" t="s">
        <v>8</v>
      </c>
      <c r="C62" s="8">
        <f t="shared" si="9"/>
        <v>800</v>
      </c>
      <c r="D62" s="8">
        <f t="shared" si="9"/>
        <v>579.9</v>
      </c>
      <c r="E62" s="23">
        <f t="shared" si="10"/>
        <v>72.4875</v>
      </c>
      <c r="F62" s="31">
        <v>800</v>
      </c>
      <c r="G62" s="31">
        <v>579.9</v>
      </c>
      <c r="H62" s="24">
        <f t="shared" si="11"/>
        <v>72.4875</v>
      </c>
      <c r="I62" s="24"/>
      <c r="J62" s="24"/>
      <c r="K62" s="24"/>
      <c r="L62" s="24"/>
      <c r="M62" s="25"/>
      <c r="N62" s="25"/>
    </row>
    <row r="63" spans="1:14" ht="15">
      <c r="A63" s="29" t="s">
        <v>50</v>
      </c>
      <c r="B63" s="30" t="s">
        <v>16</v>
      </c>
      <c r="C63" s="8">
        <f t="shared" si="9"/>
        <v>440</v>
      </c>
      <c r="D63" s="8">
        <f t="shared" si="9"/>
        <v>328.3</v>
      </c>
      <c r="E63" s="23">
        <f t="shared" si="10"/>
        <v>74.61363636363637</v>
      </c>
      <c r="F63" s="31">
        <v>440</v>
      </c>
      <c r="G63" s="31">
        <v>328.3</v>
      </c>
      <c r="H63" s="24">
        <f t="shared" si="11"/>
        <v>74.61363636363637</v>
      </c>
      <c r="I63" s="24"/>
      <c r="J63" s="24"/>
      <c r="K63" s="24"/>
      <c r="L63" s="24"/>
      <c r="M63" s="25"/>
      <c r="N63" s="25"/>
    </row>
    <row r="64" spans="1:14" s="16" customFormat="1" ht="18.75" customHeight="1">
      <c r="A64" s="33"/>
      <c r="B64" s="34" t="s">
        <v>1</v>
      </c>
      <c r="C64" s="26">
        <f>SUM(C53:C63)</f>
        <v>31255.1</v>
      </c>
      <c r="D64" s="26">
        <f>SUM(D53:D63)</f>
        <v>19820.2</v>
      </c>
      <c r="E64" s="27">
        <f>D64/C64*100</f>
        <v>63.41429078774345</v>
      </c>
      <c r="F64" s="26">
        <f>SUM(F53:F63)</f>
        <v>21702.1</v>
      </c>
      <c r="G64" s="26">
        <f>SUM(G53:G63)</f>
        <v>13618.6</v>
      </c>
      <c r="H64" s="26">
        <f t="shared" si="11"/>
        <v>62.75245252763558</v>
      </c>
      <c r="I64" s="26">
        <f>SUM(I53:I63)</f>
        <v>9553</v>
      </c>
      <c r="J64" s="26">
        <f>SUM(J53:J63)</f>
        <v>6201.6</v>
      </c>
      <c r="K64" s="26">
        <f>J64/I64*100</f>
        <v>64.91782686067205</v>
      </c>
      <c r="L64" s="26"/>
      <c r="M64" s="28"/>
      <c r="N64" s="28"/>
    </row>
    <row r="65" spans="1:14" ht="21.75" customHeight="1">
      <c r="A65" s="59" t="s">
        <v>19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ht="25.5" customHeight="1">
      <c r="A66" s="29" t="s">
        <v>51</v>
      </c>
      <c r="B66" s="30" t="s">
        <v>2</v>
      </c>
      <c r="C66" s="8">
        <f aca="true" t="shared" si="12" ref="C66:D76">F66+I66+L66</f>
        <v>86</v>
      </c>
      <c r="D66" s="8">
        <f t="shared" si="12"/>
        <v>74</v>
      </c>
      <c r="E66" s="23">
        <f>D66/C66*100</f>
        <v>86.04651162790698</v>
      </c>
      <c r="F66" s="31">
        <v>86</v>
      </c>
      <c r="G66" s="31">
        <v>74</v>
      </c>
      <c r="H66" s="24">
        <f t="shared" si="11"/>
        <v>86.04651162790698</v>
      </c>
      <c r="I66" s="24"/>
      <c r="J66" s="24"/>
      <c r="K66" s="24"/>
      <c r="L66" s="24"/>
      <c r="M66" s="25"/>
      <c r="N66" s="25"/>
    </row>
    <row r="67" spans="1:14" ht="27" customHeight="1">
      <c r="A67" s="29" t="s">
        <v>52</v>
      </c>
      <c r="B67" s="30" t="s">
        <v>9</v>
      </c>
      <c r="C67" s="8">
        <f t="shared" si="12"/>
        <v>15</v>
      </c>
      <c r="D67" s="8">
        <f t="shared" si="12"/>
        <v>15</v>
      </c>
      <c r="E67" s="23">
        <f aca="true" t="shared" si="13" ref="E67:E77">D67/C67*100</f>
        <v>100</v>
      </c>
      <c r="F67" s="31">
        <v>15</v>
      </c>
      <c r="G67" s="31">
        <v>15</v>
      </c>
      <c r="H67" s="24">
        <f t="shared" si="11"/>
        <v>100</v>
      </c>
      <c r="I67" s="24"/>
      <c r="J67" s="24"/>
      <c r="K67" s="24"/>
      <c r="L67" s="24"/>
      <c r="M67" s="25"/>
      <c r="N67" s="25"/>
    </row>
    <row r="68" spans="1:14" ht="48" customHeight="1">
      <c r="A68" s="29" t="s">
        <v>53</v>
      </c>
      <c r="B68" s="30" t="s">
        <v>3</v>
      </c>
      <c r="C68" s="8">
        <f t="shared" si="12"/>
        <v>5260.9</v>
      </c>
      <c r="D68" s="8">
        <f t="shared" si="12"/>
        <v>1596.8</v>
      </c>
      <c r="E68" s="23">
        <f t="shared" si="13"/>
        <v>30.35222110285313</v>
      </c>
      <c r="F68" s="31">
        <v>5260.9</v>
      </c>
      <c r="G68" s="31">
        <v>1596.8</v>
      </c>
      <c r="H68" s="24">
        <f t="shared" si="11"/>
        <v>30.35222110285313</v>
      </c>
      <c r="I68" s="24"/>
      <c r="J68" s="24"/>
      <c r="K68" s="24"/>
      <c r="L68" s="24"/>
      <c r="M68" s="25"/>
      <c r="N68" s="25"/>
    </row>
    <row r="69" spans="1:14" ht="36.75" customHeight="1">
      <c r="A69" s="29" t="s">
        <v>40</v>
      </c>
      <c r="B69" s="30" t="s">
        <v>0</v>
      </c>
      <c r="C69" s="8">
        <f t="shared" si="12"/>
        <v>4861.1</v>
      </c>
      <c r="D69" s="8">
        <f t="shared" si="12"/>
        <v>3796.7</v>
      </c>
      <c r="E69" s="23">
        <f t="shared" si="13"/>
        <v>78.10372137993457</v>
      </c>
      <c r="F69" s="31">
        <v>4861.1</v>
      </c>
      <c r="G69" s="32">
        <v>3796.7</v>
      </c>
      <c r="H69" s="24">
        <f t="shared" si="11"/>
        <v>78.10372137993457</v>
      </c>
      <c r="I69" s="24"/>
      <c r="J69" s="24"/>
      <c r="K69" s="24"/>
      <c r="L69" s="25"/>
      <c r="M69" s="25"/>
      <c r="N69" s="25"/>
    </row>
    <row r="70" spans="1:14" ht="36.75" customHeight="1">
      <c r="A70" s="29" t="s">
        <v>63</v>
      </c>
      <c r="B70" s="30" t="s">
        <v>62</v>
      </c>
      <c r="C70" s="8">
        <f t="shared" si="12"/>
        <v>30</v>
      </c>
      <c r="D70" s="8">
        <f t="shared" si="12"/>
        <v>6.8</v>
      </c>
      <c r="E70" s="23">
        <f t="shared" si="13"/>
        <v>22.666666666666664</v>
      </c>
      <c r="F70" s="31">
        <v>30</v>
      </c>
      <c r="G70" s="32">
        <v>6.8</v>
      </c>
      <c r="H70" s="24">
        <f t="shared" si="11"/>
        <v>22.666666666666664</v>
      </c>
      <c r="I70" s="24"/>
      <c r="J70" s="24"/>
      <c r="K70" s="24"/>
      <c r="L70" s="25"/>
      <c r="M70" s="25"/>
      <c r="N70" s="25"/>
    </row>
    <row r="71" spans="1:14" ht="17.25" customHeight="1">
      <c r="A71" s="29" t="s">
        <v>64</v>
      </c>
      <c r="B71" s="30" t="s">
        <v>5</v>
      </c>
      <c r="C71" s="8">
        <f t="shared" si="12"/>
        <v>21190.199999999997</v>
      </c>
      <c r="D71" s="8">
        <f t="shared" si="12"/>
        <v>13615</v>
      </c>
      <c r="E71" s="23">
        <f t="shared" si="13"/>
        <v>64.25139923172033</v>
      </c>
      <c r="F71" s="31">
        <v>12602.8</v>
      </c>
      <c r="G71" s="31">
        <v>8086.8</v>
      </c>
      <c r="H71" s="24">
        <f t="shared" si="11"/>
        <v>64.16669311581555</v>
      </c>
      <c r="I71" s="24">
        <v>8587.4</v>
      </c>
      <c r="J71" s="55">
        <v>5528.2</v>
      </c>
      <c r="K71" s="24">
        <f>J71/I71*100</f>
        <v>64.37571325430281</v>
      </c>
      <c r="L71" s="24"/>
      <c r="M71" s="25"/>
      <c r="N71" s="25"/>
    </row>
    <row r="72" spans="1:14" ht="36.75" customHeight="1">
      <c r="A72" s="29" t="s">
        <v>65</v>
      </c>
      <c r="B72" s="30" t="s">
        <v>6</v>
      </c>
      <c r="C72" s="8">
        <f t="shared" si="12"/>
        <v>10422.1</v>
      </c>
      <c r="D72" s="8">
        <f t="shared" si="12"/>
        <v>3396.6</v>
      </c>
      <c r="E72" s="23">
        <f t="shared" si="13"/>
        <v>32.590360867771366</v>
      </c>
      <c r="F72" s="31">
        <v>8099.5</v>
      </c>
      <c r="G72" s="31">
        <v>3396.6</v>
      </c>
      <c r="H72" s="24">
        <f t="shared" si="11"/>
        <v>41.935921970492004</v>
      </c>
      <c r="I72" s="24">
        <v>2322.6</v>
      </c>
      <c r="J72" s="55"/>
      <c r="K72" s="24"/>
      <c r="L72" s="24"/>
      <c r="M72" s="25"/>
      <c r="N72" s="25"/>
    </row>
    <row r="73" spans="1:14" ht="23.25" customHeight="1">
      <c r="A73" s="29" t="s">
        <v>66</v>
      </c>
      <c r="B73" s="30" t="s">
        <v>7</v>
      </c>
      <c r="C73" s="8">
        <f t="shared" si="12"/>
        <v>10</v>
      </c>
      <c r="D73" s="8">
        <f t="shared" si="12"/>
        <v>10</v>
      </c>
      <c r="E73" s="23">
        <f t="shared" si="13"/>
        <v>100</v>
      </c>
      <c r="F73" s="31">
        <v>10</v>
      </c>
      <c r="G73" s="31">
        <v>10</v>
      </c>
      <c r="H73" s="24">
        <f t="shared" si="11"/>
        <v>100</v>
      </c>
      <c r="I73" s="24"/>
      <c r="J73" s="24"/>
      <c r="K73" s="24"/>
      <c r="L73" s="24"/>
      <c r="M73" s="25"/>
      <c r="N73" s="25"/>
    </row>
    <row r="74" spans="1:14" ht="45" customHeight="1">
      <c r="A74" s="29" t="s">
        <v>67</v>
      </c>
      <c r="B74" s="30" t="s">
        <v>27</v>
      </c>
      <c r="C74" s="8">
        <f t="shared" si="12"/>
        <v>30</v>
      </c>
      <c r="D74" s="8">
        <f t="shared" si="12"/>
        <v>23</v>
      </c>
      <c r="E74" s="23">
        <f t="shared" si="13"/>
        <v>76.66666666666667</v>
      </c>
      <c r="F74" s="31">
        <v>30</v>
      </c>
      <c r="G74" s="31">
        <v>23</v>
      </c>
      <c r="H74" s="24">
        <f t="shared" si="11"/>
        <v>76.66666666666667</v>
      </c>
      <c r="I74" s="24"/>
      <c r="J74" s="24"/>
      <c r="K74" s="24"/>
      <c r="L74" s="24"/>
      <c r="M74" s="25"/>
      <c r="N74" s="25"/>
    </row>
    <row r="75" spans="1:14" ht="36.75" customHeight="1">
      <c r="A75" s="29" t="s">
        <v>68</v>
      </c>
      <c r="B75" s="30" t="s">
        <v>8</v>
      </c>
      <c r="C75" s="8">
        <f t="shared" si="12"/>
        <v>75.3</v>
      </c>
      <c r="D75" s="8">
        <f t="shared" si="12"/>
        <v>43</v>
      </c>
      <c r="E75" s="23">
        <f t="shared" si="13"/>
        <v>57.104913678618864</v>
      </c>
      <c r="F75" s="31">
        <v>75.3</v>
      </c>
      <c r="G75" s="31">
        <v>43</v>
      </c>
      <c r="H75" s="24">
        <f t="shared" si="11"/>
        <v>57.104913678618864</v>
      </c>
      <c r="I75" s="24"/>
      <c r="J75" s="24"/>
      <c r="K75" s="24"/>
      <c r="L75" s="24"/>
      <c r="M75" s="25"/>
      <c r="N75" s="25"/>
    </row>
    <row r="76" spans="1:14" ht="16.5" customHeight="1">
      <c r="A76" s="29" t="s">
        <v>69</v>
      </c>
      <c r="B76" s="30" t="s">
        <v>16</v>
      </c>
      <c r="C76" s="8">
        <f t="shared" si="12"/>
        <v>512</v>
      </c>
      <c r="D76" s="8">
        <f t="shared" si="12"/>
        <v>432</v>
      </c>
      <c r="E76" s="23">
        <f t="shared" si="13"/>
        <v>84.375</v>
      </c>
      <c r="F76" s="31">
        <v>512</v>
      </c>
      <c r="G76" s="31">
        <v>432</v>
      </c>
      <c r="H76" s="24">
        <f t="shared" si="11"/>
        <v>84.375</v>
      </c>
      <c r="I76" s="24"/>
      <c r="J76" s="24"/>
      <c r="K76" s="24"/>
      <c r="L76" s="24"/>
      <c r="M76" s="25"/>
      <c r="N76" s="25"/>
    </row>
    <row r="77" spans="1:14" s="16" customFormat="1" ht="22.5" customHeight="1">
      <c r="A77" s="33"/>
      <c r="B77" s="34" t="s">
        <v>1</v>
      </c>
      <c r="C77" s="26">
        <f>SUM(C66:C76)</f>
        <v>42492.6</v>
      </c>
      <c r="D77" s="26">
        <f>SUM(D66:D76)</f>
        <v>23008.899999999998</v>
      </c>
      <c r="E77" s="27">
        <f t="shared" si="13"/>
        <v>54.14801636049571</v>
      </c>
      <c r="F77" s="26">
        <f>SUM(F66:F76)</f>
        <v>31582.6</v>
      </c>
      <c r="G77" s="26">
        <f>SUM(G66:G76)</f>
        <v>17480.7</v>
      </c>
      <c r="H77" s="26">
        <f t="shared" si="11"/>
        <v>55.349147948553956</v>
      </c>
      <c r="I77" s="26">
        <f>SUM(I66:I76)</f>
        <v>10910</v>
      </c>
      <c r="J77" s="26">
        <f>SUM(J66:J76)</f>
        <v>5528.2</v>
      </c>
      <c r="K77" s="26">
        <f>J77/I77*100</f>
        <v>50.670944087992666</v>
      </c>
      <c r="L77" s="26"/>
      <c r="M77" s="28"/>
      <c r="N77" s="28"/>
    </row>
    <row r="78" spans="1:14" ht="15.75" customHeight="1">
      <c r="A78" s="58" t="s">
        <v>20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ht="36.75" customHeight="1">
      <c r="A79" s="17">
        <v>64</v>
      </c>
      <c r="B79" s="18" t="s">
        <v>37</v>
      </c>
      <c r="C79" s="8">
        <f aca="true" t="shared" si="14" ref="C79:D91">F79+I79+L79</f>
        <v>40</v>
      </c>
      <c r="D79" s="8">
        <f t="shared" si="14"/>
        <v>0</v>
      </c>
      <c r="E79" s="23">
        <f>D79/C79*100</f>
        <v>0</v>
      </c>
      <c r="F79" s="31">
        <v>40</v>
      </c>
      <c r="G79" s="31"/>
      <c r="H79" s="24">
        <f t="shared" si="11"/>
        <v>0</v>
      </c>
      <c r="I79" s="24"/>
      <c r="J79" s="24"/>
      <c r="K79" s="24"/>
      <c r="L79" s="24"/>
      <c r="M79" s="25"/>
      <c r="N79" s="25"/>
    </row>
    <row r="80" spans="1:14" ht="36.75" customHeight="1">
      <c r="A80" s="17">
        <v>65</v>
      </c>
      <c r="B80" s="18" t="s">
        <v>26</v>
      </c>
      <c r="C80" s="8">
        <f t="shared" si="14"/>
        <v>7</v>
      </c>
      <c r="D80" s="8">
        <f t="shared" si="14"/>
        <v>0</v>
      </c>
      <c r="E80" s="23"/>
      <c r="F80" s="31">
        <v>7</v>
      </c>
      <c r="G80" s="31"/>
      <c r="H80" s="24">
        <f t="shared" si="11"/>
        <v>0</v>
      </c>
      <c r="I80" s="24"/>
      <c r="J80" s="24"/>
      <c r="K80" s="24"/>
      <c r="L80" s="24"/>
      <c r="M80" s="25"/>
      <c r="N80" s="25"/>
    </row>
    <row r="81" spans="1:14" ht="47.25" customHeight="1">
      <c r="A81" s="17">
        <v>66</v>
      </c>
      <c r="B81" s="18" t="s">
        <v>3</v>
      </c>
      <c r="C81" s="8">
        <f t="shared" si="14"/>
        <v>1569.3</v>
      </c>
      <c r="D81" s="8">
        <f t="shared" si="14"/>
        <v>156.6</v>
      </c>
      <c r="E81" s="23">
        <f aca="true" t="shared" si="15" ref="E81:E92">D81/C81*100</f>
        <v>9.978971515962531</v>
      </c>
      <c r="F81" s="31">
        <v>1569.3</v>
      </c>
      <c r="G81" s="31">
        <v>156.6</v>
      </c>
      <c r="H81" s="24">
        <f t="shared" si="11"/>
        <v>9.978971515962531</v>
      </c>
      <c r="I81" s="24"/>
      <c r="J81" s="24"/>
      <c r="K81" s="24"/>
      <c r="L81" s="24"/>
      <c r="M81" s="25"/>
      <c r="N81" s="25"/>
    </row>
    <row r="82" spans="1:14" ht="36.75" customHeight="1">
      <c r="A82" s="17">
        <v>67</v>
      </c>
      <c r="B82" s="18" t="s">
        <v>0</v>
      </c>
      <c r="C82" s="8">
        <f t="shared" si="14"/>
        <v>1056.6</v>
      </c>
      <c r="D82" s="8">
        <f t="shared" si="14"/>
        <v>564.1</v>
      </c>
      <c r="E82" s="23">
        <f t="shared" si="15"/>
        <v>53.38822638652282</v>
      </c>
      <c r="F82" s="31">
        <v>1056.6</v>
      </c>
      <c r="G82" s="31">
        <v>564.1</v>
      </c>
      <c r="H82" s="24">
        <f t="shared" si="11"/>
        <v>53.38822638652282</v>
      </c>
      <c r="I82" s="24"/>
      <c r="J82" s="24"/>
      <c r="K82" s="24"/>
      <c r="L82" s="24"/>
      <c r="M82" s="25"/>
      <c r="N82" s="25"/>
    </row>
    <row r="83" spans="1:14" ht="36.75" customHeight="1">
      <c r="A83" s="17">
        <v>68</v>
      </c>
      <c r="B83" s="18" t="s">
        <v>62</v>
      </c>
      <c r="C83" s="8">
        <f t="shared" si="14"/>
        <v>62.5</v>
      </c>
      <c r="D83" s="8">
        <f t="shared" si="14"/>
        <v>52.5</v>
      </c>
      <c r="E83" s="23"/>
      <c r="F83" s="31">
        <v>62.5</v>
      </c>
      <c r="G83" s="31">
        <v>52.5</v>
      </c>
      <c r="H83" s="24">
        <f t="shared" si="11"/>
        <v>84</v>
      </c>
      <c r="I83" s="24"/>
      <c r="J83" s="24"/>
      <c r="K83" s="24"/>
      <c r="L83" s="24"/>
      <c r="M83" s="25"/>
      <c r="N83" s="25"/>
    </row>
    <row r="84" spans="1:14" ht="21.75" customHeight="1">
      <c r="A84" s="17">
        <v>69</v>
      </c>
      <c r="B84" s="18" t="s">
        <v>5</v>
      </c>
      <c r="C84" s="8">
        <f t="shared" si="14"/>
        <v>9064.5</v>
      </c>
      <c r="D84" s="8">
        <f t="shared" si="14"/>
        <v>6347.5</v>
      </c>
      <c r="E84" s="23">
        <f t="shared" si="15"/>
        <v>70.02592531303436</v>
      </c>
      <c r="F84" s="24">
        <v>4235.2</v>
      </c>
      <c r="G84" s="24">
        <v>2980</v>
      </c>
      <c r="H84" s="24">
        <f t="shared" si="11"/>
        <v>70.36267472610503</v>
      </c>
      <c r="I84" s="24">
        <v>3573.1</v>
      </c>
      <c r="J84" s="55">
        <v>2211.3</v>
      </c>
      <c r="K84" s="24">
        <f>J84/I84*100</f>
        <v>61.887436679633936</v>
      </c>
      <c r="L84" s="24">
        <v>1256.2</v>
      </c>
      <c r="M84" s="57">
        <v>1156.2</v>
      </c>
      <c r="N84" s="24">
        <f>M84/L84*100</f>
        <v>92.03948415857349</v>
      </c>
    </row>
    <row r="85" spans="1:14" ht="36.75" customHeight="1">
      <c r="A85" s="17">
        <v>70</v>
      </c>
      <c r="B85" s="18" t="s">
        <v>6</v>
      </c>
      <c r="C85" s="8">
        <f t="shared" si="14"/>
        <v>10</v>
      </c>
      <c r="D85" s="8">
        <f t="shared" si="14"/>
        <v>10</v>
      </c>
      <c r="E85" s="23">
        <f t="shared" si="15"/>
        <v>100</v>
      </c>
      <c r="F85" s="31">
        <v>10</v>
      </c>
      <c r="G85" s="31">
        <v>10</v>
      </c>
      <c r="H85" s="24">
        <f t="shared" si="11"/>
        <v>100</v>
      </c>
      <c r="I85" s="24"/>
      <c r="J85" s="24"/>
      <c r="K85" s="24"/>
      <c r="L85" s="24"/>
      <c r="M85" s="25"/>
      <c r="N85" s="25"/>
    </row>
    <row r="86" spans="1:14" ht="36.75" customHeight="1">
      <c r="A86" s="17">
        <v>71</v>
      </c>
      <c r="B86" s="18" t="s">
        <v>11</v>
      </c>
      <c r="C86" s="8">
        <f t="shared" si="14"/>
        <v>10</v>
      </c>
      <c r="D86" s="8">
        <f t="shared" si="14"/>
        <v>0</v>
      </c>
      <c r="E86" s="23"/>
      <c r="F86" s="31">
        <v>10</v>
      </c>
      <c r="G86" s="31"/>
      <c r="H86" s="24">
        <f t="shared" si="11"/>
        <v>0</v>
      </c>
      <c r="I86" s="24"/>
      <c r="J86" s="24"/>
      <c r="K86" s="24"/>
      <c r="L86" s="24"/>
      <c r="M86" s="25"/>
      <c r="N86" s="25"/>
    </row>
    <row r="87" spans="1:14" ht="19.5" customHeight="1">
      <c r="A87" s="17">
        <v>72</v>
      </c>
      <c r="B87" s="18" t="s">
        <v>10</v>
      </c>
      <c r="C87" s="8">
        <f t="shared" si="14"/>
        <v>50</v>
      </c>
      <c r="D87" s="8">
        <f t="shared" si="14"/>
        <v>17.8</v>
      </c>
      <c r="E87" s="23">
        <f t="shared" si="15"/>
        <v>35.6</v>
      </c>
      <c r="F87" s="31">
        <v>50</v>
      </c>
      <c r="G87" s="31">
        <v>17.8</v>
      </c>
      <c r="H87" s="24">
        <f t="shared" si="11"/>
        <v>35.6</v>
      </c>
      <c r="I87" s="24"/>
      <c r="J87" s="24"/>
      <c r="K87" s="24"/>
      <c r="L87" s="24"/>
      <c r="M87" s="25"/>
      <c r="N87" s="25"/>
    </row>
    <row r="88" spans="1:14" ht="30">
      <c r="A88" s="17">
        <v>73</v>
      </c>
      <c r="B88" s="18" t="s">
        <v>54</v>
      </c>
      <c r="C88" s="8">
        <f t="shared" si="14"/>
        <v>200</v>
      </c>
      <c r="D88" s="8">
        <f t="shared" si="14"/>
        <v>0</v>
      </c>
      <c r="E88" s="23">
        <f>D88/C88*100</f>
        <v>0</v>
      </c>
      <c r="F88" s="31">
        <v>200</v>
      </c>
      <c r="G88" s="31"/>
      <c r="H88" s="24">
        <f t="shared" si="11"/>
        <v>0</v>
      </c>
      <c r="I88" s="24"/>
      <c r="J88" s="24"/>
      <c r="K88" s="24"/>
      <c r="L88" s="24"/>
      <c r="M88" s="25"/>
      <c r="N88" s="25"/>
    </row>
    <row r="89" spans="1:14" ht="36.75" customHeight="1">
      <c r="A89" s="17">
        <v>73</v>
      </c>
      <c r="B89" s="18" t="s">
        <v>8</v>
      </c>
      <c r="C89" s="8">
        <f t="shared" si="14"/>
        <v>50</v>
      </c>
      <c r="D89" s="8">
        <f t="shared" si="14"/>
        <v>0</v>
      </c>
      <c r="E89" s="23">
        <f t="shared" si="15"/>
        <v>0</v>
      </c>
      <c r="F89" s="31">
        <v>50</v>
      </c>
      <c r="G89" s="31"/>
      <c r="H89" s="24">
        <f t="shared" si="11"/>
        <v>0</v>
      </c>
      <c r="I89" s="24"/>
      <c r="J89" s="24"/>
      <c r="K89" s="24"/>
      <c r="L89" s="24"/>
      <c r="M89" s="25"/>
      <c r="N89" s="25"/>
    </row>
    <row r="90" spans="1:14" ht="17.25" customHeight="1">
      <c r="A90" s="17">
        <v>74</v>
      </c>
      <c r="B90" s="18" t="s">
        <v>16</v>
      </c>
      <c r="C90" s="8">
        <f t="shared" si="14"/>
        <v>155.3</v>
      </c>
      <c r="D90" s="8">
        <f t="shared" si="14"/>
        <v>127.6</v>
      </c>
      <c r="E90" s="23">
        <f t="shared" si="15"/>
        <v>82.16355441081777</v>
      </c>
      <c r="F90" s="31">
        <v>155.3</v>
      </c>
      <c r="G90" s="31">
        <v>127.6</v>
      </c>
      <c r="H90" s="24">
        <f t="shared" si="11"/>
        <v>82.16355441081777</v>
      </c>
      <c r="I90" s="24"/>
      <c r="J90" s="24"/>
      <c r="K90" s="24"/>
      <c r="L90" s="24"/>
      <c r="M90" s="25"/>
      <c r="N90" s="25"/>
    </row>
    <row r="91" spans="1:14" ht="36.75" customHeight="1">
      <c r="A91" s="17">
        <v>75</v>
      </c>
      <c r="B91" s="10" t="s">
        <v>59</v>
      </c>
      <c r="C91" s="8">
        <f t="shared" si="14"/>
        <v>4974.5</v>
      </c>
      <c r="D91" s="8">
        <f t="shared" si="14"/>
        <v>1499.1</v>
      </c>
      <c r="E91" s="23">
        <f t="shared" si="15"/>
        <v>30.13569202934968</v>
      </c>
      <c r="F91" s="31">
        <v>516.9</v>
      </c>
      <c r="G91" s="31">
        <v>164.3</v>
      </c>
      <c r="H91" s="24">
        <f t="shared" si="11"/>
        <v>31.785645192493718</v>
      </c>
      <c r="I91" s="24">
        <v>1069.8</v>
      </c>
      <c r="J91" s="55">
        <v>320.4</v>
      </c>
      <c r="K91" s="24">
        <f>J91/I91*100</f>
        <v>29.949523275378574</v>
      </c>
      <c r="L91" s="55">
        <v>3387.8</v>
      </c>
      <c r="M91" s="25">
        <v>1014.4</v>
      </c>
      <c r="N91" s="24">
        <f>M91/L91*100</f>
        <v>29.94273569868351</v>
      </c>
    </row>
    <row r="92" spans="1:14" s="16" customFormat="1" ht="27.75" customHeight="1">
      <c r="A92" s="21"/>
      <c r="B92" s="22" t="s">
        <v>1</v>
      </c>
      <c r="C92" s="26">
        <f>SUM(C79:C91)</f>
        <v>17249.699999999997</v>
      </c>
      <c r="D92" s="26">
        <f>SUM(D79:D91)</f>
        <v>8775.2</v>
      </c>
      <c r="E92" s="27">
        <f t="shared" si="15"/>
        <v>50.871609361322236</v>
      </c>
      <c r="F92" s="26">
        <f>SUM(F79:F91)</f>
        <v>7962.799999999999</v>
      </c>
      <c r="G92" s="26">
        <f>SUM(G79:G91)</f>
        <v>4072.9</v>
      </c>
      <c r="H92" s="26">
        <f t="shared" si="11"/>
        <v>51.14909328376953</v>
      </c>
      <c r="I92" s="26">
        <f>SUM(I79:I91)</f>
        <v>4642.9</v>
      </c>
      <c r="J92" s="26">
        <f>SUM(J79:J91)</f>
        <v>2531.7000000000003</v>
      </c>
      <c r="K92" s="26">
        <f>J92/I92*100</f>
        <v>54.52841973766397</v>
      </c>
      <c r="L92" s="26">
        <f>SUM(L79:L91)</f>
        <v>4644</v>
      </c>
      <c r="M92" s="28"/>
      <c r="N92" s="28"/>
    </row>
    <row r="93" spans="1:14" ht="22.5" customHeight="1">
      <c r="A93" s="58" t="s">
        <v>21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1:14" ht="36.75" customHeight="1">
      <c r="A94" s="17">
        <v>76</v>
      </c>
      <c r="B94" s="18" t="s">
        <v>2</v>
      </c>
      <c r="C94" s="8">
        <f aca="true" t="shared" si="16" ref="C94:D105">F94+I94+L94</f>
        <v>40</v>
      </c>
      <c r="D94" s="8">
        <f t="shared" si="16"/>
        <v>0</v>
      </c>
      <c r="E94" s="23">
        <f>D94/C94*100</f>
        <v>0</v>
      </c>
      <c r="F94" s="31">
        <v>40</v>
      </c>
      <c r="G94" s="31"/>
      <c r="H94" s="24">
        <f t="shared" si="11"/>
        <v>0</v>
      </c>
      <c r="I94" s="24"/>
      <c r="J94" s="24"/>
      <c r="K94" s="24"/>
      <c r="L94" s="24"/>
      <c r="M94" s="25"/>
      <c r="N94" s="25"/>
    </row>
    <row r="95" spans="1:14" ht="24" customHeight="1">
      <c r="A95" s="17">
        <v>77</v>
      </c>
      <c r="B95" s="18" t="s">
        <v>9</v>
      </c>
      <c r="C95" s="8">
        <f t="shared" si="16"/>
        <v>20</v>
      </c>
      <c r="D95" s="8">
        <f t="shared" si="16"/>
        <v>17.8</v>
      </c>
      <c r="E95" s="23">
        <f aca="true" t="shared" si="17" ref="E95:E106">D95/C95*100</f>
        <v>89</v>
      </c>
      <c r="F95" s="31">
        <v>20</v>
      </c>
      <c r="G95" s="31">
        <v>17.8</v>
      </c>
      <c r="H95" s="24">
        <f t="shared" si="11"/>
        <v>89</v>
      </c>
      <c r="I95" s="24"/>
      <c r="J95" s="24"/>
      <c r="K95" s="24"/>
      <c r="L95" s="24"/>
      <c r="M95" s="25"/>
      <c r="N95" s="25"/>
    </row>
    <row r="96" spans="1:14" ht="47.25" customHeight="1">
      <c r="A96" s="17">
        <v>78</v>
      </c>
      <c r="B96" s="18" t="s">
        <v>3</v>
      </c>
      <c r="C96" s="8">
        <f t="shared" si="16"/>
        <v>2035.2</v>
      </c>
      <c r="D96" s="8">
        <f t="shared" si="16"/>
        <v>477.9</v>
      </c>
      <c r="E96" s="23">
        <f t="shared" si="17"/>
        <v>23.481721698113205</v>
      </c>
      <c r="F96" s="31">
        <v>2035.2</v>
      </c>
      <c r="G96" s="31">
        <v>477.9</v>
      </c>
      <c r="H96" s="24">
        <f t="shared" si="11"/>
        <v>23.481721698113205</v>
      </c>
      <c r="I96" s="24"/>
      <c r="J96" s="24"/>
      <c r="K96" s="24"/>
      <c r="L96" s="24"/>
      <c r="M96" s="25"/>
      <c r="N96" s="25"/>
    </row>
    <row r="97" spans="1:14" ht="36.75" customHeight="1">
      <c r="A97" s="17">
        <v>79</v>
      </c>
      <c r="B97" s="18" t="s">
        <v>0</v>
      </c>
      <c r="C97" s="8">
        <f t="shared" si="16"/>
        <v>2782.3</v>
      </c>
      <c r="D97" s="8">
        <f t="shared" si="16"/>
        <v>1690.6</v>
      </c>
      <c r="E97" s="23">
        <f t="shared" si="17"/>
        <v>60.76267835963052</v>
      </c>
      <c r="F97" s="31">
        <v>2782.3</v>
      </c>
      <c r="G97" s="32">
        <v>1690.6</v>
      </c>
      <c r="H97" s="24">
        <f t="shared" si="11"/>
        <v>60.76267835963052</v>
      </c>
      <c r="I97" s="24"/>
      <c r="J97" s="24"/>
      <c r="K97" s="24"/>
      <c r="L97" s="25"/>
      <c r="M97" s="25"/>
      <c r="N97" s="25"/>
    </row>
    <row r="98" spans="1:14" ht="36.75" customHeight="1">
      <c r="A98" s="17">
        <v>80</v>
      </c>
      <c r="B98" s="18" t="s">
        <v>4</v>
      </c>
      <c r="C98" s="8">
        <f t="shared" si="16"/>
        <v>20</v>
      </c>
      <c r="D98" s="8">
        <f t="shared" si="16"/>
        <v>20</v>
      </c>
      <c r="E98" s="23">
        <f t="shared" si="17"/>
        <v>100</v>
      </c>
      <c r="F98" s="31">
        <v>20</v>
      </c>
      <c r="G98" s="31">
        <v>20</v>
      </c>
      <c r="H98" s="24">
        <f t="shared" si="11"/>
        <v>100</v>
      </c>
      <c r="I98" s="24"/>
      <c r="J98" s="24"/>
      <c r="K98" s="24"/>
      <c r="L98" s="24"/>
      <c r="M98" s="25"/>
      <c r="N98" s="25"/>
    </row>
    <row r="99" spans="1:14" ht="18.75" customHeight="1">
      <c r="A99" s="17">
        <v>81</v>
      </c>
      <c r="B99" s="18" t="s">
        <v>5</v>
      </c>
      <c r="C99" s="8">
        <f t="shared" si="16"/>
        <v>18715.800000000003</v>
      </c>
      <c r="D99" s="8">
        <f t="shared" si="16"/>
        <v>12872.4</v>
      </c>
      <c r="E99" s="23">
        <f t="shared" si="17"/>
        <v>68.77825153079216</v>
      </c>
      <c r="F99" s="24">
        <v>9439.1</v>
      </c>
      <c r="G99" s="24">
        <v>6243</v>
      </c>
      <c r="H99" s="24">
        <f t="shared" si="11"/>
        <v>66.13978027566188</v>
      </c>
      <c r="I99" s="24">
        <v>9276.7</v>
      </c>
      <c r="J99" s="55">
        <v>6629.4</v>
      </c>
      <c r="K99" s="24">
        <f>J99/I99*100</f>
        <v>71.46291245809392</v>
      </c>
      <c r="L99" s="24"/>
      <c r="M99" s="25"/>
      <c r="N99" s="25"/>
    </row>
    <row r="100" spans="1:14" ht="36.75" customHeight="1">
      <c r="A100" s="17">
        <v>82</v>
      </c>
      <c r="B100" s="18" t="s">
        <v>6</v>
      </c>
      <c r="C100" s="8">
        <f t="shared" si="16"/>
        <v>10</v>
      </c>
      <c r="D100" s="8">
        <f t="shared" si="16"/>
        <v>5.1</v>
      </c>
      <c r="E100" s="23">
        <f t="shared" si="17"/>
        <v>51</v>
      </c>
      <c r="F100" s="31">
        <v>10</v>
      </c>
      <c r="G100" s="31">
        <v>5.1</v>
      </c>
      <c r="H100" s="24">
        <f t="shared" si="11"/>
        <v>51</v>
      </c>
      <c r="I100" s="24"/>
      <c r="J100" s="24"/>
      <c r="K100" s="24"/>
      <c r="L100" s="24"/>
      <c r="M100" s="25"/>
      <c r="N100" s="25"/>
    </row>
    <row r="101" spans="1:14" ht="36.75" customHeight="1">
      <c r="A101" s="17">
        <v>83</v>
      </c>
      <c r="B101" s="18" t="s">
        <v>7</v>
      </c>
      <c r="C101" s="8">
        <f t="shared" si="16"/>
        <v>10</v>
      </c>
      <c r="D101" s="8">
        <f t="shared" si="16"/>
        <v>10</v>
      </c>
      <c r="E101" s="23">
        <f t="shared" si="17"/>
        <v>100</v>
      </c>
      <c r="F101" s="31">
        <v>10</v>
      </c>
      <c r="G101" s="31">
        <v>10</v>
      </c>
      <c r="H101" s="24">
        <f t="shared" si="11"/>
        <v>100</v>
      </c>
      <c r="I101" s="24"/>
      <c r="J101" s="24"/>
      <c r="K101" s="24"/>
      <c r="L101" s="24"/>
      <c r="M101" s="25"/>
      <c r="N101" s="25"/>
    </row>
    <row r="102" spans="1:14" ht="36.75" customHeight="1">
      <c r="A102" s="17">
        <v>84</v>
      </c>
      <c r="B102" s="18" t="s">
        <v>10</v>
      </c>
      <c r="C102" s="8">
        <f>F102+I102+L102</f>
        <v>80</v>
      </c>
      <c r="D102" s="8">
        <f>G102+J102+M102</f>
        <v>20</v>
      </c>
      <c r="E102" s="23">
        <f t="shared" si="17"/>
        <v>25</v>
      </c>
      <c r="F102" s="31">
        <v>80</v>
      </c>
      <c r="G102" s="31">
        <v>20</v>
      </c>
      <c r="H102" s="24">
        <f t="shared" si="11"/>
        <v>25</v>
      </c>
      <c r="I102" s="24"/>
      <c r="J102" s="24"/>
      <c r="K102" s="24"/>
      <c r="L102" s="24"/>
      <c r="M102" s="25"/>
      <c r="N102" s="25"/>
    </row>
    <row r="103" spans="1:14" ht="36.75" customHeight="1">
      <c r="A103" s="17">
        <v>85</v>
      </c>
      <c r="B103" s="18" t="s">
        <v>54</v>
      </c>
      <c r="C103" s="8">
        <f t="shared" si="16"/>
        <v>63</v>
      </c>
      <c r="D103" s="8">
        <f t="shared" si="16"/>
        <v>63</v>
      </c>
      <c r="E103" s="23">
        <f t="shared" si="17"/>
        <v>100</v>
      </c>
      <c r="F103" s="31">
        <v>63</v>
      </c>
      <c r="G103" s="31">
        <v>63</v>
      </c>
      <c r="H103" s="24">
        <f t="shared" si="11"/>
        <v>100</v>
      </c>
      <c r="I103" s="24"/>
      <c r="J103" s="24"/>
      <c r="K103" s="24"/>
      <c r="L103" s="24"/>
      <c r="M103" s="25"/>
      <c r="N103" s="25"/>
    </row>
    <row r="104" spans="1:14" ht="36.75" customHeight="1">
      <c r="A104" s="17">
        <v>86</v>
      </c>
      <c r="B104" s="18" t="s">
        <v>8</v>
      </c>
      <c r="C104" s="8">
        <f t="shared" si="16"/>
        <v>180</v>
      </c>
      <c r="D104" s="8">
        <f t="shared" si="16"/>
        <v>92.3</v>
      </c>
      <c r="E104" s="23">
        <f t="shared" si="17"/>
        <v>51.27777777777778</v>
      </c>
      <c r="F104" s="31">
        <v>180</v>
      </c>
      <c r="G104" s="31">
        <v>92.3</v>
      </c>
      <c r="H104" s="24">
        <f t="shared" si="11"/>
        <v>51.27777777777778</v>
      </c>
      <c r="I104" s="24"/>
      <c r="J104" s="24"/>
      <c r="K104" s="24"/>
      <c r="L104" s="24"/>
      <c r="M104" s="25"/>
      <c r="N104" s="25"/>
    </row>
    <row r="105" spans="1:14" ht="19.5" customHeight="1">
      <c r="A105" s="17">
        <v>87</v>
      </c>
      <c r="B105" s="18" t="s">
        <v>16</v>
      </c>
      <c r="C105" s="8">
        <f t="shared" si="16"/>
        <v>745.3</v>
      </c>
      <c r="D105" s="8">
        <f t="shared" si="16"/>
        <v>439.2</v>
      </c>
      <c r="E105" s="23">
        <f t="shared" si="17"/>
        <v>58.929290218703876</v>
      </c>
      <c r="F105" s="31">
        <v>745.3</v>
      </c>
      <c r="G105" s="31">
        <v>439.2</v>
      </c>
      <c r="H105" s="24">
        <f t="shared" si="11"/>
        <v>58.929290218703876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88</v>
      </c>
      <c r="B106" s="18" t="s">
        <v>59</v>
      </c>
      <c r="C106" s="8">
        <f>F106+I106+L106</f>
        <v>473.2</v>
      </c>
      <c r="D106" s="8">
        <f>G106+J106+M106</f>
        <v>20</v>
      </c>
      <c r="E106" s="23">
        <f t="shared" si="17"/>
        <v>4.22654268808115</v>
      </c>
      <c r="F106" s="31">
        <v>473.2</v>
      </c>
      <c r="G106" s="31">
        <v>20</v>
      </c>
      <c r="H106" s="24">
        <f t="shared" si="11"/>
        <v>4.22654268808115</v>
      </c>
      <c r="I106" s="24"/>
      <c r="J106" s="24"/>
      <c r="K106" s="24"/>
      <c r="L106" s="24"/>
      <c r="M106" s="25"/>
      <c r="N106" s="25"/>
    </row>
    <row r="107" spans="1:14" s="16" customFormat="1" ht="20.25" customHeight="1">
      <c r="A107" s="21"/>
      <c r="B107" s="22" t="s">
        <v>1</v>
      </c>
      <c r="C107" s="26">
        <f>SUM(C94:C106)</f>
        <v>25174.800000000003</v>
      </c>
      <c r="D107" s="26">
        <f>SUM(D94:D106)</f>
        <v>15728.3</v>
      </c>
      <c r="E107" s="27">
        <f>D107/C107*100</f>
        <v>62.47636525414302</v>
      </c>
      <c r="F107" s="26">
        <f>SUM(F94:F106)</f>
        <v>15898.1</v>
      </c>
      <c r="G107" s="26">
        <f>SUM(G94:G106)</f>
        <v>9098.9</v>
      </c>
      <c r="H107" s="26">
        <f t="shared" si="11"/>
        <v>57.23262528226643</v>
      </c>
      <c r="I107" s="26">
        <f>SUM(I94:I106)</f>
        <v>9276.7</v>
      </c>
      <c r="J107" s="26">
        <f>SUM(J94:J106)</f>
        <v>6629.4</v>
      </c>
      <c r="K107" s="26">
        <f>J107/I107*100</f>
        <v>71.46291245809392</v>
      </c>
      <c r="L107" s="26"/>
      <c r="M107" s="28"/>
      <c r="N107" s="28"/>
    </row>
    <row r="108" spans="1:14" ht="18" customHeight="1">
      <c r="A108" s="58" t="s">
        <v>22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ht="15.75" customHeight="1">
      <c r="A109" s="17">
        <v>89</v>
      </c>
      <c r="B109" s="18" t="s">
        <v>2</v>
      </c>
      <c r="C109" s="8">
        <f aca="true" t="shared" si="18" ref="C109:D118">F109+I109+L109</f>
        <v>25</v>
      </c>
      <c r="D109" s="8">
        <f t="shared" si="18"/>
        <v>25</v>
      </c>
      <c r="E109" s="23">
        <f>D109/C109*100</f>
        <v>100</v>
      </c>
      <c r="F109" s="31">
        <v>25</v>
      </c>
      <c r="G109" s="31">
        <v>25</v>
      </c>
      <c r="H109" s="24">
        <f t="shared" si="11"/>
        <v>100</v>
      </c>
      <c r="I109" s="24"/>
      <c r="J109" s="24"/>
      <c r="K109" s="24"/>
      <c r="L109" s="24"/>
      <c r="M109" s="25"/>
      <c r="N109" s="25"/>
    </row>
    <row r="110" spans="1:14" ht="15" customHeight="1">
      <c r="A110" s="17">
        <v>90</v>
      </c>
      <c r="B110" s="18" t="s">
        <v>9</v>
      </c>
      <c r="C110" s="8">
        <f t="shared" si="18"/>
        <v>10</v>
      </c>
      <c r="D110" s="8">
        <f t="shared" si="18"/>
        <v>0</v>
      </c>
      <c r="E110" s="23">
        <f aca="true" t="shared" si="19" ref="E110:E120">D110/C110*100</f>
        <v>0</v>
      </c>
      <c r="F110" s="31">
        <v>10</v>
      </c>
      <c r="G110" s="31"/>
      <c r="H110" s="24">
        <f t="shared" si="11"/>
        <v>0</v>
      </c>
      <c r="I110" s="24"/>
      <c r="J110" s="24"/>
      <c r="K110" s="24"/>
      <c r="L110" s="24"/>
      <c r="M110" s="25"/>
      <c r="N110" s="25"/>
    </row>
    <row r="111" spans="1:14" ht="46.5" customHeight="1">
      <c r="A111" s="17">
        <v>91</v>
      </c>
      <c r="B111" s="18" t="s">
        <v>3</v>
      </c>
      <c r="C111" s="8">
        <f t="shared" si="18"/>
        <v>2041</v>
      </c>
      <c r="D111" s="8">
        <f t="shared" si="18"/>
        <v>348.7</v>
      </c>
      <c r="E111" s="23">
        <f t="shared" si="19"/>
        <v>17.084762371386574</v>
      </c>
      <c r="F111" s="31">
        <v>2041</v>
      </c>
      <c r="G111" s="31">
        <v>348.7</v>
      </c>
      <c r="H111" s="24">
        <f t="shared" si="11"/>
        <v>17.084762371386574</v>
      </c>
      <c r="I111" s="24"/>
      <c r="J111" s="24"/>
      <c r="K111" s="24"/>
      <c r="L111" s="24"/>
      <c r="M111" s="25"/>
      <c r="N111" s="25"/>
    </row>
    <row r="112" spans="1:14" ht="36.75" customHeight="1">
      <c r="A112" s="17">
        <v>92</v>
      </c>
      <c r="B112" s="18" t="s">
        <v>0</v>
      </c>
      <c r="C112" s="8">
        <f t="shared" si="18"/>
        <v>3569.5</v>
      </c>
      <c r="D112" s="8">
        <f t="shared" si="18"/>
        <v>1475.5</v>
      </c>
      <c r="E112" s="23">
        <f t="shared" si="19"/>
        <v>41.33632161367139</v>
      </c>
      <c r="F112" s="31">
        <v>3569.5</v>
      </c>
      <c r="G112" s="32">
        <v>1475.5</v>
      </c>
      <c r="H112" s="24">
        <f t="shared" si="11"/>
        <v>41.33632161367139</v>
      </c>
      <c r="I112" s="24"/>
      <c r="J112" s="24"/>
      <c r="K112" s="24"/>
      <c r="L112" s="25"/>
      <c r="M112" s="25"/>
      <c r="N112" s="25"/>
    </row>
    <row r="113" spans="1:14" ht="36.75" customHeight="1">
      <c r="A113" s="17">
        <v>93</v>
      </c>
      <c r="B113" s="18" t="s">
        <v>4</v>
      </c>
      <c r="C113" s="8">
        <f t="shared" si="18"/>
        <v>10</v>
      </c>
      <c r="D113" s="8">
        <f t="shared" si="18"/>
        <v>6.8</v>
      </c>
      <c r="E113" s="23">
        <f t="shared" si="19"/>
        <v>68</v>
      </c>
      <c r="F113" s="31">
        <v>10</v>
      </c>
      <c r="G113" s="31">
        <v>6.8</v>
      </c>
      <c r="H113" s="24">
        <f t="shared" si="11"/>
        <v>68</v>
      </c>
      <c r="I113" s="24"/>
      <c r="J113" s="24"/>
      <c r="K113" s="24"/>
      <c r="L113" s="24"/>
      <c r="M113" s="25"/>
      <c r="N113" s="25"/>
    </row>
    <row r="114" spans="1:14" ht="22.5" customHeight="1">
      <c r="A114" s="17">
        <v>94</v>
      </c>
      <c r="B114" s="18" t="s">
        <v>5</v>
      </c>
      <c r="C114" s="8">
        <f t="shared" si="18"/>
        <v>13542</v>
      </c>
      <c r="D114" s="8">
        <f t="shared" si="18"/>
        <v>8322</v>
      </c>
      <c r="E114" s="23">
        <f t="shared" si="19"/>
        <v>61.453256535223744</v>
      </c>
      <c r="F114" s="24">
        <v>6902</v>
      </c>
      <c r="G114" s="24">
        <v>4674</v>
      </c>
      <c r="H114" s="24">
        <f t="shared" si="11"/>
        <v>67.71950159374094</v>
      </c>
      <c r="I114" s="24">
        <v>6640</v>
      </c>
      <c r="J114" s="55">
        <v>3648</v>
      </c>
      <c r="K114" s="24">
        <f>J114/I114*100</f>
        <v>54.93975903614457</v>
      </c>
      <c r="L114" s="24"/>
      <c r="M114" s="25"/>
      <c r="N114" s="24"/>
    </row>
    <row r="115" spans="1:14" ht="36.75" customHeight="1">
      <c r="A115" s="17">
        <v>95</v>
      </c>
      <c r="B115" s="18" t="s">
        <v>6</v>
      </c>
      <c r="C115" s="8">
        <f t="shared" si="18"/>
        <v>10</v>
      </c>
      <c r="D115" s="8">
        <f t="shared" si="18"/>
        <v>8.2</v>
      </c>
      <c r="E115" s="23">
        <f t="shared" si="19"/>
        <v>82</v>
      </c>
      <c r="F115" s="31">
        <v>10</v>
      </c>
      <c r="G115" s="31">
        <v>8.2</v>
      </c>
      <c r="H115" s="24">
        <f t="shared" si="11"/>
        <v>82</v>
      </c>
      <c r="I115" s="24"/>
      <c r="J115" s="24"/>
      <c r="K115" s="24"/>
      <c r="L115" s="24"/>
      <c r="M115" s="25"/>
      <c r="N115" s="25"/>
    </row>
    <row r="116" spans="1:14" ht="36.75" customHeight="1">
      <c r="A116" s="17">
        <v>96</v>
      </c>
      <c r="B116" s="18" t="s">
        <v>7</v>
      </c>
      <c r="C116" s="8">
        <f t="shared" si="18"/>
        <v>10</v>
      </c>
      <c r="D116" s="8">
        <f t="shared" si="18"/>
        <v>10</v>
      </c>
      <c r="E116" s="23"/>
      <c r="F116" s="31">
        <v>10</v>
      </c>
      <c r="G116" s="31">
        <v>10</v>
      </c>
      <c r="H116" s="24">
        <f t="shared" si="11"/>
        <v>100</v>
      </c>
      <c r="I116" s="24"/>
      <c r="J116" s="24"/>
      <c r="K116" s="24"/>
      <c r="L116" s="24"/>
      <c r="M116" s="25"/>
      <c r="N116" s="25"/>
    </row>
    <row r="117" spans="1:14" ht="21.75" customHeight="1">
      <c r="A117" s="17">
        <v>97</v>
      </c>
      <c r="B117" s="18" t="s">
        <v>10</v>
      </c>
      <c r="C117" s="8">
        <f t="shared" si="18"/>
        <v>20.2</v>
      </c>
      <c r="D117" s="8">
        <f t="shared" si="18"/>
        <v>20.2</v>
      </c>
      <c r="E117" s="23">
        <f t="shared" si="19"/>
        <v>100</v>
      </c>
      <c r="F117" s="31">
        <v>20.2</v>
      </c>
      <c r="G117" s="31">
        <v>20.2</v>
      </c>
      <c r="H117" s="24">
        <f>G117/F117*100</f>
        <v>100</v>
      </c>
      <c r="I117" s="24"/>
      <c r="J117" s="24"/>
      <c r="K117" s="24"/>
      <c r="L117" s="24"/>
      <c r="M117" s="25"/>
      <c r="N117" s="25"/>
    </row>
    <row r="118" spans="1:14" ht="36.75" customHeight="1">
      <c r="A118" s="17">
        <v>98</v>
      </c>
      <c r="B118" s="18" t="s">
        <v>8</v>
      </c>
      <c r="C118" s="8">
        <f t="shared" si="18"/>
        <v>50</v>
      </c>
      <c r="D118" s="8">
        <f t="shared" si="18"/>
        <v>25.4</v>
      </c>
      <c r="E118" s="23">
        <f t="shared" si="19"/>
        <v>50.8</v>
      </c>
      <c r="F118" s="31">
        <v>50</v>
      </c>
      <c r="G118" s="31">
        <v>25.4</v>
      </c>
      <c r="H118" s="24">
        <f>G118/F118*100</f>
        <v>50.8</v>
      </c>
      <c r="I118" s="24"/>
      <c r="J118" s="24"/>
      <c r="K118" s="24"/>
      <c r="L118" s="24"/>
      <c r="M118" s="25"/>
      <c r="N118" s="25"/>
    </row>
    <row r="119" spans="1:14" ht="18" customHeight="1">
      <c r="A119" s="17">
        <v>99</v>
      </c>
      <c r="B119" s="18" t="s">
        <v>16</v>
      </c>
      <c r="C119" s="8">
        <f>F119+I119+L119</f>
        <v>381</v>
      </c>
      <c r="D119" s="8">
        <f>G119+J119+M119</f>
        <v>297</v>
      </c>
      <c r="E119" s="23">
        <f>D119/C119*100</f>
        <v>77.95275590551181</v>
      </c>
      <c r="F119" s="31">
        <v>381</v>
      </c>
      <c r="G119" s="31">
        <v>297</v>
      </c>
      <c r="H119" s="24">
        <f>G119/F119*100</f>
        <v>77.95275590551181</v>
      </c>
      <c r="I119" s="24"/>
      <c r="J119" s="24"/>
      <c r="K119" s="24"/>
      <c r="L119" s="24"/>
      <c r="M119" s="25"/>
      <c r="N119" s="25"/>
    </row>
    <row r="120" spans="1:14" s="16" customFormat="1" ht="18.75" customHeight="1">
      <c r="A120" s="21"/>
      <c r="B120" s="22" t="s">
        <v>1</v>
      </c>
      <c r="C120" s="26">
        <f>SUM(C109:C119)</f>
        <v>19668.7</v>
      </c>
      <c r="D120" s="26">
        <f>SUM(D109:D119)</f>
        <v>10538.800000000001</v>
      </c>
      <c r="E120" s="27">
        <f t="shared" si="19"/>
        <v>53.58157885371174</v>
      </c>
      <c r="F120" s="26">
        <f>SUM(F109:F119)</f>
        <v>13028.7</v>
      </c>
      <c r="G120" s="26">
        <f>SUM(G109:G119)</f>
        <v>6890.799999999999</v>
      </c>
      <c r="H120" s="26">
        <f>G120/F120*100</f>
        <v>52.8893903459286</v>
      </c>
      <c r="I120" s="26">
        <f>SUM(I109:I119)</f>
        <v>6640</v>
      </c>
      <c r="J120" s="26">
        <f>SUM(J109:J119)</f>
        <v>3648</v>
      </c>
      <c r="K120" s="26">
        <f>J120/I120*100</f>
        <v>54.93975903614457</v>
      </c>
      <c r="L120" s="26"/>
      <c r="M120" s="26"/>
      <c r="N120" s="26"/>
    </row>
    <row r="121" spans="1:14" ht="20.25" customHeight="1">
      <c r="A121" s="58" t="s">
        <v>23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27.75" customHeight="1">
      <c r="A122" s="17">
        <v>100</v>
      </c>
      <c r="B122" s="18" t="s">
        <v>2</v>
      </c>
      <c r="C122" s="8">
        <f aca="true" t="shared" si="20" ref="C122:D128">F122+I122+L122</f>
        <v>78</v>
      </c>
      <c r="D122" s="8">
        <f t="shared" si="20"/>
        <v>62</v>
      </c>
      <c r="E122" s="23">
        <f>D122/C122*100</f>
        <v>79.48717948717949</v>
      </c>
      <c r="F122" s="31">
        <v>78</v>
      </c>
      <c r="G122" s="31">
        <v>62</v>
      </c>
      <c r="H122" s="24">
        <f aca="true" t="shared" si="21" ref="H122:H142">G122/F122*100</f>
        <v>79.48717948717949</v>
      </c>
      <c r="I122" s="24"/>
      <c r="J122" s="24"/>
      <c r="K122" s="24"/>
      <c r="L122" s="24"/>
      <c r="M122" s="25"/>
      <c r="N122" s="25"/>
    </row>
    <row r="123" spans="1:14" ht="49.5" customHeight="1">
      <c r="A123" s="17">
        <v>101</v>
      </c>
      <c r="B123" s="18" t="s">
        <v>3</v>
      </c>
      <c r="C123" s="8">
        <f t="shared" si="20"/>
        <v>5149.200000000001</v>
      </c>
      <c r="D123" s="8">
        <f t="shared" si="20"/>
        <v>4712.2</v>
      </c>
      <c r="E123" s="23">
        <f aca="true" t="shared" si="22" ref="E123:E129">D123/C123*100</f>
        <v>91.5132447758875</v>
      </c>
      <c r="F123" s="31">
        <v>2652.9</v>
      </c>
      <c r="G123" s="31">
        <v>2216</v>
      </c>
      <c r="H123" s="24">
        <f t="shared" si="21"/>
        <v>83.53122997474462</v>
      </c>
      <c r="I123" s="24">
        <v>2496.3</v>
      </c>
      <c r="J123" s="55">
        <v>2496.2</v>
      </c>
      <c r="K123" s="24">
        <f>J123/I123*100</f>
        <v>99.9959940712254</v>
      </c>
      <c r="L123" s="24"/>
      <c r="M123" s="25"/>
      <c r="N123" s="25"/>
    </row>
    <row r="124" spans="1:14" ht="36.75" customHeight="1">
      <c r="A124" s="17">
        <v>102</v>
      </c>
      <c r="B124" s="18" t="s">
        <v>0</v>
      </c>
      <c r="C124" s="8">
        <f t="shared" si="20"/>
        <v>4940.7</v>
      </c>
      <c r="D124" s="8">
        <f t="shared" si="20"/>
        <v>1771.2</v>
      </c>
      <c r="E124" s="23">
        <f t="shared" si="22"/>
        <v>35.84917117007711</v>
      </c>
      <c r="F124" s="31">
        <v>4940.7</v>
      </c>
      <c r="G124" s="32">
        <v>1771.2</v>
      </c>
      <c r="H124" s="24">
        <f t="shared" si="21"/>
        <v>35.84917117007711</v>
      </c>
      <c r="I124" s="24"/>
      <c r="J124" s="24"/>
      <c r="K124" s="24"/>
      <c r="L124" s="25"/>
      <c r="M124" s="25"/>
      <c r="N124" s="25"/>
    </row>
    <row r="125" spans="1:14" ht="36.75" customHeight="1">
      <c r="A125" s="17">
        <v>103</v>
      </c>
      <c r="B125" s="18" t="s">
        <v>4</v>
      </c>
      <c r="C125" s="8">
        <f t="shared" si="20"/>
        <v>101.1</v>
      </c>
      <c r="D125" s="8">
        <f t="shared" si="20"/>
        <v>1.8</v>
      </c>
      <c r="E125" s="23">
        <f t="shared" si="22"/>
        <v>1.7804154302670623</v>
      </c>
      <c r="F125" s="31">
        <v>101.1</v>
      </c>
      <c r="G125" s="31">
        <v>1.8</v>
      </c>
      <c r="H125" s="24">
        <f t="shared" si="21"/>
        <v>1.7804154302670623</v>
      </c>
      <c r="I125" s="24"/>
      <c r="J125" s="24"/>
      <c r="K125" s="24"/>
      <c r="L125" s="24"/>
      <c r="M125" s="25"/>
      <c r="N125" s="25"/>
    </row>
    <row r="126" spans="1:14" ht="15" customHeight="1">
      <c r="A126" s="17">
        <v>104</v>
      </c>
      <c r="B126" s="18" t="s">
        <v>5</v>
      </c>
      <c r="C126" s="8">
        <f t="shared" si="20"/>
        <v>12701.3</v>
      </c>
      <c r="D126" s="8">
        <f t="shared" si="20"/>
        <v>9066.599999999999</v>
      </c>
      <c r="E126" s="23">
        <f t="shared" si="22"/>
        <v>71.3832442348421</v>
      </c>
      <c r="F126" s="24">
        <v>6788</v>
      </c>
      <c r="G126" s="24">
        <v>5046.9</v>
      </c>
      <c r="H126" s="24">
        <f t="shared" si="21"/>
        <v>74.35032410135533</v>
      </c>
      <c r="I126" s="24">
        <v>5913.3</v>
      </c>
      <c r="J126" s="55">
        <v>4019.7</v>
      </c>
      <c r="K126" s="24">
        <f>J126/I126*100</f>
        <v>67.97727157424788</v>
      </c>
      <c r="L126" s="24"/>
      <c r="M126" s="25"/>
      <c r="N126" s="25"/>
    </row>
    <row r="127" spans="1:14" ht="36.75" customHeight="1">
      <c r="A127" s="17">
        <v>105</v>
      </c>
      <c r="B127" s="18" t="s">
        <v>6</v>
      </c>
      <c r="C127" s="8">
        <f t="shared" si="20"/>
        <v>110</v>
      </c>
      <c r="D127" s="8">
        <f t="shared" si="20"/>
        <v>32.9</v>
      </c>
      <c r="E127" s="23">
        <f t="shared" si="22"/>
        <v>29.909090909090907</v>
      </c>
      <c r="F127" s="31">
        <v>110</v>
      </c>
      <c r="G127" s="31">
        <v>32.9</v>
      </c>
      <c r="H127" s="24">
        <f t="shared" si="21"/>
        <v>29.909090909090907</v>
      </c>
      <c r="I127" s="24"/>
      <c r="J127" s="24"/>
      <c r="K127" s="24"/>
      <c r="L127" s="24"/>
      <c r="M127" s="25"/>
      <c r="N127" s="25"/>
    </row>
    <row r="128" spans="1:14" ht="36.75" customHeight="1">
      <c r="A128" s="17">
        <v>106</v>
      </c>
      <c r="B128" s="18" t="s">
        <v>11</v>
      </c>
      <c r="C128" s="8">
        <f t="shared" si="20"/>
        <v>4</v>
      </c>
      <c r="D128" s="8">
        <f t="shared" si="20"/>
        <v>4</v>
      </c>
      <c r="E128" s="23">
        <f t="shared" si="22"/>
        <v>100</v>
      </c>
      <c r="F128" s="31">
        <v>4</v>
      </c>
      <c r="G128" s="31">
        <v>4</v>
      </c>
      <c r="H128" s="24">
        <f t="shared" si="21"/>
        <v>100</v>
      </c>
      <c r="I128" s="24"/>
      <c r="J128" s="24"/>
      <c r="K128" s="24"/>
      <c r="L128" s="24"/>
      <c r="M128" s="25"/>
      <c r="N128" s="25"/>
    </row>
    <row r="129" spans="1:14" s="16" customFormat="1" ht="18" customHeight="1">
      <c r="A129" s="21"/>
      <c r="B129" s="22" t="s">
        <v>1</v>
      </c>
      <c r="C129" s="26">
        <f>SUM(C122:C128)</f>
        <v>23084.300000000003</v>
      </c>
      <c r="D129" s="26">
        <f>SUM(D122:D128)</f>
        <v>15650.699999999999</v>
      </c>
      <c r="E129" s="27">
        <f t="shared" si="22"/>
        <v>67.7980272306286</v>
      </c>
      <c r="F129" s="26">
        <f>SUM(F122:F128)</f>
        <v>14674.7</v>
      </c>
      <c r="G129" s="26">
        <f>SUM(G122:G128)</f>
        <v>9134.8</v>
      </c>
      <c r="H129" s="26">
        <f t="shared" si="21"/>
        <v>62.24863199929129</v>
      </c>
      <c r="I129" s="26">
        <f>SUM(I122:I128)</f>
        <v>8409.6</v>
      </c>
      <c r="J129" s="26">
        <f>SUM(J122:J128)</f>
        <v>6515.9</v>
      </c>
      <c r="K129" s="26">
        <f>J129/I129*100</f>
        <v>77.48168759512937</v>
      </c>
      <c r="L129" s="26">
        <f>SUM(L122:L128)</f>
        <v>0</v>
      </c>
      <c r="M129" s="26">
        <f>SUM(M122:M128)</f>
        <v>0</v>
      </c>
      <c r="N129" s="28"/>
    </row>
    <row r="130" spans="1:14" ht="22.5" customHeight="1">
      <c r="A130" s="58" t="s">
        <v>24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ht="23.25" customHeight="1">
      <c r="A131" s="17">
        <v>107</v>
      </c>
      <c r="B131" s="18" t="s">
        <v>2</v>
      </c>
      <c r="C131" s="8">
        <f aca="true" t="shared" si="23" ref="C131:D141">F131+I131+L131</f>
        <v>210</v>
      </c>
      <c r="D131" s="8">
        <f t="shared" si="23"/>
        <v>130</v>
      </c>
      <c r="E131" s="23">
        <f>D131/C131*100</f>
        <v>61.904761904761905</v>
      </c>
      <c r="F131" s="31">
        <v>210</v>
      </c>
      <c r="G131" s="31">
        <v>130</v>
      </c>
      <c r="H131" s="24">
        <f t="shared" si="21"/>
        <v>61.904761904761905</v>
      </c>
      <c r="I131" s="24"/>
      <c r="J131" s="24"/>
      <c r="K131" s="24"/>
      <c r="L131" s="24"/>
      <c r="M131" s="25"/>
      <c r="N131" s="25"/>
    </row>
    <row r="132" spans="1:14" ht="49.5" customHeight="1">
      <c r="A132" s="17">
        <v>108</v>
      </c>
      <c r="B132" s="18" t="s">
        <v>3</v>
      </c>
      <c r="C132" s="8">
        <f t="shared" si="23"/>
        <v>8981</v>
      </c>
      <c r="D132" s="8">
        <f t="shared" si="23"/>
        <v>4116</v>
      </c>
      <c r="E132" s="23">
        <f aca="true" t="shared" si="24" ref="E132:E142">D132/C132*100</f>
        <v>45.83008573655495</v>
      </c>
      <c r="F132" s="31">
        <v>8981</v>
      </c>
      <c r="G132" s="32">
        <v>4116</v>
      </c>
      <c r="H132" s="24">
        <f t="shared" si="21"/>
        <v>45.83008573655495</v>
      </c>
      <c r="I132" s="24"/>
      <c r="J132" s="24"/>
      <c r="K132" s="24"/>
      <c r="L132" s="25"/>
      <c r="M132" s="25"/>
      <c r="N132" s="25"/>
    </row>
    <row r="133" spans="1:14" ht="36.75" customHeight="1">
      <c r="A133" s="17">
        <v>109</v>
      </c>
      <c r="B133" s="18" t="s">
        <v>0</v>
      </c>
      <c r="C133" s="8">
        <f t="shared" si="23"/>
        <v>5865.7</v>
      </c>
      <c r="D133" s="8">
        <f t="shared" si="23"/>
        <v>4561.1</v>
      </c>
      <c r="E133" s="23">
        <f t="shared" si="24"/>
        <v>77.75883526262851</v>
      </c>
      <c r="F133" s="31">
        <v>5865.7</v>
      </c>
      <c r="G133" s="32">
        <v>4561.1</v>
      </c>
      <c r="H133" s="24">
        <f t="shared" si="21"/>
        <v>77.75883526262851</v>
      </c>
      <c r="I133" s="24"/>
      <c r="J133" s="24"/>
      <c r="K133" s="24"/>
      <c r="L133" s="25"/>
      <c r="M133" s="25"/>
      <c r="N133" s="25"/>
    </row>
    <row r="134" spans="1:14" ht="36.75" customHeight="1">
      <c r="A134" s="17">
        <v>110</v>
      </c>
      <c r="B134" s="18" t="s">
        <v>4</v>
      </c>
      <c r="C134" s="8">
        <f t="shared" si="23"/>
        <v>55.5</v>
      </c>
      <c r="D134" s="8">
        <f t="shared" si="23"/>
        <v>55.5</v>
      </c>
      <c r="E134" s="23">
        <f t="shared" si="24"/>
        <v>100</v>
      </c>
      <c r="F134" s="31">
        <v>55.5</v>
      </c>
      <c r="G134" s="31">
        <v>55.5</v>
      </c>
      <c r="H134" s="24">
        <f t="shared" si="21"/>
        <v>100</v>
      </c>
      <c r="I134" s="24"/>
      <c r="J134" s="24"/>
      <c r="K134" s="24"/>
      <c r="L134" s="24"/>
      <c r="M134" s="25"/>
      <c r="N134" s="25"/>
    </row>
    <row r="135" spans="1:14" ht="24" customHeight="1">
      <c r="A135" s="17">
        <v>111</v>
      </c>
      <c r="B135" s="18" t="s">
        <v>5</v>
      </c>
      <c r="C135" s="8">
        <f t="shared" si="23"/>
        <v>21947.1</v>
      </c>
      <c r="D135" s="8">
        <f t="shared" si="23"/>
        <v>15596.4</v>
      </c>
      <c r="E135" s="23">
        <f t="shared" si="24"/>
        <v>71.06360293615101</v>
      </c>
      <c r="F135" s="24">
        <v>12849.3</v>
      </c>
      <c r="G135" s="24">
        <v>9087.5</v>
      </c>
      <c r="H135" s="24">
        <f t="shared" si="21"/>
        <v>70.72369701073211</v>
      </c>
      <c r="I135" s="24">
        <v>9097.8</v>
      </c>
      <c r="J135" s="55">
        <v>6508.9</v>
      </c>
      <c r="K135" s="24">
        <f>J135/I135*100</f>
        <v>71.54366989821716</v>
      </c>
      <c r="L135" s="24"/>
      <c r="M135" s="25"/>
      <c r="N135" s="24"/>
    </row>
    <row r="136" spans="1:14" ht="30" customHeight="1">
      <c r="A136" s="17">
        <v>112</v>
      </c>
      <c r="B136" s="18" t="s">
        <v>6</v>
      </c>
      <c r="C136" s="8">
        <f t="shared" si="23"/>
        <v>150</v>
      </c>
      <c r="D136" s="8">
        <f t="shared" si="23"/>
        <v>131.7</v>
      </c>
      <c r="E136" s="23">
        <f t="shared" si="24"/>
        <v>87.79999999999998</v>
      </c>
      <c r="F136" s="31">
        <v>150</v>
      </c>
      <c r="G136" s="31">
        <v>131.7</v>
      </c>
      <c r="H136" s="24">
        <f t="shared" si="21"/>
        <v>87.79999999999998</v>
      </c>
      <c r="I136" s="24"/>
      <c r="J136" s="24"/>
      <c r="K136" s="24"/>
      <c r="L136" s="24"/>
      <c r="M136" s="25"/>
      <c r="N136" s="25"/>
    </row>
    <row r="137" spans="1:14" ht="30" customHeight="1">
      <c r="A137" s="17">
        <v>113</v>
      </c>
      <c r="B137" s="18" t="s">
        <v>11</v>
      </c>
      <c r="C137" s="8">
        <f t="shared" si="23"/>
        <v>10</v>
      </c>
      <c r="D137" s="8">
        <f t="shared" si="23"/>
        <v>10</v>
      </c>
      <c r="E137" s="23">
        <f t="shared" si="24"/>
        <v>100</v>
      </c>
      <c r="F137" s="31">
        <v>10</v>
      </c>
      <c r="G137" s="31">
        <v>10</v>
      </c>
      <c r="H137" s="24">
        <f t="shared" si="21"/>
        <v>100</v>
      </c>
      <c r="I137" s="24"/>
      <c r="J137" s="24"/>
      <c r="K137" s="24"/>
      <c r="L137" s="24"/>
      <c r="M137" s="25"/>
      <c r="N137" s="25"/>
    </row>
    <row r="138" spans="1:14" s="20" customFormat="1" ht="17.25" customHeight="1">
      <c r="A138" s="17">
        <v>114</v>
      </c>
      <c r="B138" s="18" t="s">
        <v>10</v>
      </c>
      <c r="C138" s="8">
        <f t="shared" si="23"/>
        <v>25</v>
      </c>
      <c r="D138" s="8">
        <f t="shared" si="23"/>
        <v>20</v>
      </c>
      <c r="E138" s="23">
        <f t="shared" si="24"/>
        <v>80</v>
      </c>
      <c r="F138" s="31">
        <v>25</v>
      </c>
      <c r="G138" s="31">
        <v>20</v>
      </c>
      <c r="H138" s="24">
        <f t="shared" si="21"/>
        <v>80</v>
      </c>
      <c r="I138" s="24"/>
      <c r="J138" s="24"/>
      <c r="K138" s="24"/>
      <c r="L138" s="24"/>
      <c r="M138" s="25"/>
      <c r="N138" s="25"/>
    </row>
    <row r="139" spans="1:14" s="20" customFormat="1" ht="22.5" customHeight="1">
      <c r="A139" s="17">
        <v>115</v>
      </c>
      <c r="B139" s="18" t="s">
        <v>15</v>
      </c>
      <c r="C139" s="8">
        <f t="shared" si="23"/>
        <v>10</v>
      </c>
      <c r="D139" s="8">
        <f t="shared" si="23"/>
        <v>0</v>
      </c>
      <c r="E139" s="23">
        <f t="shared" si="24"/>
        <v>0</v>
      </c>
      <c r="F139" s="31">
        <v>10</v>
      </c>
      <c r="G139" s="31"/>
      <c r="H139" s="24">
        <f t="shared" si="21"/>
        <v>0</v>
      </c>
      <c r="I139" s="24"/>
      <c r="J139" s="24"/>
      <c r="K139" s="24"/>
      <c r="L139" s="24"/>
      <c r="M139" s="25"/>
      <c r="N139" s="25"/>
    </row>
    <row r="140" spans="1:14" ht="30">
      <c r="A140" s="17">
        <v>116</v>
      </c>
      <c r="B140" s="18" t="s">
        <v>8</v>
      </c>
      <c r="C140" s="8">
        <f t="shared" si="23"/>
        <v>120</v>
      </c>
      <c r="D140" s="8">
        <f t="shared" si="23"/>
        <v>101.4</v>
      </c>
      <c r="E140" s="23">
        <f t="shared" si="24"/>
        <v>84.50000000000001</v>
      </c>
      <c r="F140" s="31">
        <v>120</v>
      </c>
      <c r="G140" s="31">
        <v>101.4</v>
      </c>
      <c r="H140" s="24">
        <f t="shared" si="21"/>
        <v>84.50000000000001</v>
      </c>
      <c r="I140" s="24"/>
      <c r="J140" s="24"/>
      <c r="K140" s="24"/>
      <c r="L140" s="24"/>
      <c r="M140" s="25"/>
      <c r="N140" s="25"/>
    </row>
    <row r="141" spans="1:14" s="20" customFormat="1" ht="15">
      <c r="A141" s="17">
        <v>117</v>
      </c>
      <c r="B141" s="18" t="s">
        <v>16</v>
      </c>
      <c r="C141" s="8">
        <f t="shared" si="23"/>
        <v>700</v>
      </c>
      <c r="D141" s="8">
        <f t="shared" si="23"/>
        <v>593</v>
      </c>
      <c r="E141" s="23">
        <f t="shared" si="24"/>
        <v>84.71428571428572</v>
      </c>
      <c r="F141" s="31">
        <v>700</v>
      </c>
      <c r="G141" s="31">
        <v>593</v>
      </c>
      <c r="H141" s="24">
        <f t="shared" si="21"/>
        <v>84.71428571428572</v>
      </c>
      <c r="I141" s="24"/>
      <c r="J141" s="24"/>
      <c r="K141" s="24"/>
      <c r="L141" s="24"/>
      <c r="M141" s="25"/>
      <c r="N141" s="25"/>
    </row>
    <row r="142" spans="1:14" s="16" customFormat="1" ht="21.75" customHeight="1">
      <c r="A142" s="21"/>
      <c r="B142" s="22" t="s">
        <v>1</v>
      </c>
      <c r="C142" s="26">
        <f>SUM(C131:C141)</f>
        <v>38074.3</v>
      </c>
      <c r="D142" s="26">
        <f>SUM(D131:D141)</f>
        <v>25315.100000000002</v>
      </c>
      <c r="E142" s="27">
        <f t="shared" si="24"/>
        <v>66.48868134148232</v>
      </c>
      <c r="F142" s="26">
        <f>SUM(F131:F141)</f>
        <v>28976.5</v>
      </c>
      <c r="G142" s="26">
        <f>SUM(G131:G141)</f>
        <v>18806.2</v>
      </c>
      <c r="H142" s="26">
        <f t="shared" si="21"/>
        <v>64.90155815919798</v>
      </c>
      <c r="I142" s="26">
        <f>SUM(I131:I141)</f>
        <v>9097.8</v>
      </c>
      <c r="J142" s="26">
        <f>SUM(J131:J141)</f>
        <v>6508.9</v>
      </c>
      <c r="K142" s="26">
        <f>J142/I142*100</f>
        <v>71.54366989821716</v>
      </c>
      <c r="L142" s="26">
        <f>SUM(L131:L141)</f>
        <v>0</v>
      </c>
      <c r="M142" s="26"/>
      <c r="N142" s="26"/>
    </row>
    <row r="143" spans="2:12" ht="12.75" customHeight="1">
      <c r="B143" s="35"/>
      <c r="C143" s="36"/>
      <c r="D143" s="36"/>
      <c r="E143" s="36"/>
      <c r="F143" s="35"/>
      <c r="G143" s="35"/>
      <c r="H143" s="35"/>
      <c r="I143" s="35"/>
      <c r="J143" s="35"/>
      <c r="K143" s="35"/>
      <c r="L143" s="35"/>
    </row>
    <row r="145" spans="3:14" ht="15">
      <c r="C145" s="38">
        <f>C23+C36+C51+C64+C77+C92+C107+C120+C129+C142</f>
        <v>1796434.9000000004</v>
      </c>
      <c r="D145" s="38">
        <f>D23+D36+D51+D64+D77+D92+D107+D120+D129+D142</f>
        <v>1220852.7000000002</v>
      </c>
      <c r="E145" s="38">
        <f>SUM(D145/C145*100)</f>
        <v>67.95975183960186</v>
      </c>
      <c r="F145" s="38">
        <f>F23+F36+F51+F64+F77+F92+F107+F120+F129+F142</f>
        <v>790106.3999999999</v>
      </c>
      <c r="G145" s="38">
        <f>G23+G36+G51+G64+G77+G92+G107+G120+G129+G142</f>
        <v>517329.60000000003</v>
      </c>
      <c r="H145" s="38">
        <f>SUM(G145/F145*100)</f>
        <v>65.47594096187552</v>
      </c>
      <c r="I145" s="38">
        <f>I23+I36+I51+I64+I77+I92+I107+I120+I129+I142</f>
        <v>987416.4</v>
      </c>
      <c r="J145" s="38">
        <f>J23+J36+J51+J64+J77+J92+J107+J120+J129+J142</f>
        <v>700787.3</v>
      </c>
      <c r="K145" s="38">
        <f>SUM(J145/I145*100)</f>
        <v>70.97181087938179</v>
      </c>
      <c r="L145" s="38">
        <f>L23+L36+L51+L64+L77+L92+L107+L120+L129+L142</f>
        <v>18912.1</v>
      </c>
      <c r="M145" s="38">
        <f>M23+M36+M51+M64+M77+M92+M107+M120+M129+M142</f>
        <v>565.2</v>
      </c>
      <c r="N145" s="38">
        <f>N23+N36+N51+N64+N77+N92+N107+N120+N129+N142</f>
        <v>0</v>
      </c>
    </row>
    <row r="146" spans="3:14" ht="15">
      <c r="C146" s="38">
        <f>C36+C51+C64+C77+C92+C107+C120+C129+C142</f>
        <v>443519.8</v>
      </c>
      <c r="D146" s="38">
        <f>D36+D51+D64+D77+D92+D107+D120+D129+D142</f>
        <v>268209.3</v>
      </c>
      <c r="E146" s="38">
        <f>SUM(D146/C146*100)</f>
        <v>60.47290335177821</v>
      </c>
      <c r="F146" s="38">
        <f>F36+F51+F64+F77+F92+F107+F120+F129+F142</f>
        <v>260512.90000000002</v>
      </c>
      <c r="G146" s="38">
        <f>G36+G51+G64+G77+G92+G107+G120+G129+G142</f>
        <v>152576.1</v>
      </c>
      <c r="H146" s="38">
        <f>SUM(G146/F146*100)</f>
        <v>58.56757957091568</v>
      </c>
      <c r="I146" s="38">
        <f>I36+I51+I64+I77+I92+I107+I120+I129+I142</f>
        <v>164432.6</v>
      </c>
      <c r="J146" s="38">
        <f>J36+J51+J64+J77+J92+J107+J120+J129+J142</f>
        <v>113235.2</v>
      </c>
      <c r="K146" s="38">
        <f>SUM(J146/I146*100)</f>
        <v>68.86420332707748</v>
      </c>
      <c r="L146" s="38">
        <f>L36+L51+L64+L77+L92+L107+L120+L129+L142</f>
        <v>18574.3</v>
      </c>
      <c r="M146" s="38">
        <f>M36+M51+M64+M77+M92+M107+M120+M129+M142</f>
        <v>227.4</v>
      </c>
      <c r="N146" s="38">
        <f>N36+N51+N64+N77+N92+N107+N120+N129+N142</f>
        <v>0</v>
      </c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93:N93"/>
    <mergeCell ref="A108:N108"/>
    <mergeCell ref="A121:N121"/>
    <mergeCell ref="A130:N130"/>
    <mergeCell ref="A6:N6"/>
    <mergeCell ref="A24:N24"/>
    <mergeCell ref="A37:N37"/>
    <mergeCell ref="A52:N52"/>
    <mergeCell ref="A65:N65"/>
    <mergeCell ref="A78:N78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7" r:id="rId1"/>
  <rowBreaks count="4" manualBreakCount="4">
    <brk id="36" max="255" man="1"/>
    <brk id="64" max="255" man="1"/>
    <brk id="92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Жанова Салимат</cp:lastModifiedBy>
  <cp:lastPrinted>2018-10-02T14:02:40Z</cp:lastPrinted>
  <dcterms:created xsi:type="dcterms:W3CDTF">2015-05-26T06:30:36Z</dcterms:created>
  <dcterms:modified xsi:type="dcterms:W3CDTF">2018-10-03T09:16:08Z</dcterms:modified>
  <cp:category/>
  <cp:version/>
  <cp:contentType/>
  <cp:contentStatus/>
</cp:coreProperties>
</file>