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01.01.2019" sheetId="1" r:id="rId1"/>
  </sheets>
  <definedNames>
    <definedName name="_xlnm.Print_Titles" localSheetId="0">'01.01.2019'!$2:$5</definedName>
    <definedName name="_xlnm.Print_Area" localSheetId="0">'01.01.2019'!$A$1:$N$143</definedName>
  </definedNames>
  <calcPr fullCalcOnLoad="1"/>
</workbook>
</file>

<file path=xl/sharedStrings.xml><?xml version="1.0" encoding="utf-8"?>
<sst xmlns="http://schemas.openxmlformats.org/spreadsheetml/2006/main" count="176" uniqueCount="70">
  <si>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</si>
  <si>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</si>
  <si>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</si>
  <si>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</si>
  <si>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</si>
  <si>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</si>
  <si>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</si>
  <si>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</si>
  <si>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</si>
  <si>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</si>
  <si>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</si>
  <si>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</si>
  <si>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</si>
  <si>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</si>
  <si>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</si>
  <si>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</si>
  <si>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</si>
  <si>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</si>
  <si>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</si>
  <si>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</si>
  <si>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</si>
  <si>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</si>
  <si>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</si>
  <si>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</si>
  <si>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</si>
  <si>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</si>
  <si>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</si>
  <si>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</si>
  <si>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</si>
  <si>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</si>
  <si>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</si>
  <si>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</si>
  <si>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</si>
  <si>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</si>
  <si>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</si>
  <si>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</si>
  <si>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</si>
  <si>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</si>
  <si>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</si>
  <si>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</si>
  <si>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</si>
  <si>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</si>
  <si>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</si>
  <si>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</si>
  <si>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</si>
  <si>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</si>
  <si>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</si>
  <si>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</si>
  <si>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</si>
  <si>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</si>
  <si>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</si>
  <si>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</si>
  <si>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</si>
  <si>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Муниципальная программа муниципального образования «Молодежь Кубани»</t>
  </si>
  <si>
    <t>41</t>
  </si>
  <si>
    <t>2018 ГОД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</si>
  <si>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</si>
  <si>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</si>
  <si>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</si>
  <si>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</si>
  <si>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«Развитие физической культуры и массового спорта»</t>
  </si>
  <si>
    <t>Муниципальная программа муниципального образования «Обеспечение безопасности населения»</t>
  </si>
  <si>
    <t>57</t>
  </si>
  <si>
    <t>58</t>
  </si>
  <si>
    <t>59</t>
  </si>
  <si>
    <t>60</t>
  </si>
  <si>
    <t>61</t>
  </si>
  <si>
    <t>Анализ муниципальных программ муниципального образования Новокубанский район на 01.01.2019 года</t>
  </si>
  <si>
    <t>40</t>
  </si>
  <si>
    <t>42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</si>
</sst>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92" fontId="2" fillId="0" borderId="10" xfId="56" applyNumberFormat="1" applyFont="1" applyFill="1" applyBorder="1" applyAlignment="1">
      <alignment horizontal="right"/>
      <protection/>
    </xf>
    <xf numFmtId="185" fontId="2" fillId="0" borderId="10" xfId="56" applyNumberFormat="1" applyFont="1" applyFill="1" applyBorder="1" applyAlignment="1">
      <alignment horizontal="right"/>
      <protection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3"/>
  <sheetViews>
    <sheetView tabSelected="1" view="pageBreakPreview" zoomScale="80" zoomScaleNormal="80" zoomScaleSheetLayoutView="80" zoomScalePageLayoutView="0" workbookViewId="0" topLeftCell="A109">
      <selection activeCell="D113" sqref="D113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7" width="13.75390625" style="3" bestFit="1" customWidth="1"/>
    <col min="8" max="8" width="9.875" style="3" customWidth="1"/>
    <col min="9" max="9" width="14.875" style="3" bestFit="1" customWidth="1"/>
    <col min="10" max="10" width="13.75390625" style="3" bestFit="1" customWidth="1"/>
    <col min="11" max="11" width="8.625" style="3" bestFit="1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58" t="s">
        <v>67</v>
      </c>
      <c r="C1" s="58"/>
      <c r="D1" s="58"/>
      <c r="E1" s="58"/>
      <c r="F1" s="58"/>
      <c r="G1" s="58"/>
      <c r="H1" s="59"/>
      <c r="I1" s="59"/>
      <c r="J1" s="59"/>
      <c r="K1" s="59"/>
      <c r="L1" s="59"/>
      <c r="M1" s="59"/>
      <c r="N1" s="2"/>
    </row>
    <row r="2" spans="1:14" s="4" customFormat="1" ht="15.75" customHeight="1">
      <c r="A2" s="60" t="s">
        <v>13</v>
      </c>
      <c r="B2" s="61" t="s">
        <v>12</v>
      </c>
      <c r="C2" s="61" t="s">
        <v>55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s="4" customFormat="1" ht="15.75" customHeight="1">
      <c r="A3" s="60"/>
      <c r="B3" s="61"/>
      <c r="C3" s="62" t="s">
        <v>29</v>
      </c>
      <c r="D3" s="62"/>
      <c r="E3" s="62"/>
      <c r="F3" s="61" t="s">
        <v>35</v>
      </c>
      <c r="G3" s="61"/>
      <c r="H3" s="61"/>
      <c r="I3" s="61" t="s">
        <v>30</v>
      </c>
      <c r="J3" s="61"/>
      <c r="K3" s="61"/>
      <c r="L3" s="61" t="s">
        <v>31</v>
      </c>
      <c r="M3" s="61"/>
      <c r="N3" s="61"/>
    </row>
    <row r="4" spans="1:14" s="4" customFormat="1" ht="15">
      <c r="A4" s="60"/>
      <c r="B4" s="61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3" t="s">
        <v>38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5" ht="30">
      <c r="A7" s="6">
        <v>1</v>
      </c>
      <c r="B7" s="7" t="s">
        <v>32</v>
      </c>
      <c r="C7" s="8">
        <f>F7+I7+L7</f>
        <v>1046560.5</v>
      </c>
      <c r="D7" s="8">
        <f>G7+J7+M7</f>
        <v>1030000.2</v>
      </c>
      <c r="E7" s="8">
        <f>D7/C7*100</f>
        <v>98.41764522930112</v>
      </c>
      <c r="F7" s="12">
        <v>355865.5</v>
      </c>
      <c r="G7" s="12">
        <v>339306.3</v>
      </c>
      <c r="H7" s="12">
        <f aca="true" t="shared" si="0" ref="H7:H23">G7/F7*100</f>
        <v>95.34678129799039</v>
      </c>
      <c r="I7" s="12">
        <v>690695</v>
      </c>
      <c r="J7" s="9">
        <v>690693.9</v>
      </c>
      <c r="K7" s="9">
        <f>J7/I7*100</f>
        <v>99.99984074012409</v>
      </c>
      <c r="L7" s="9"/>
      <c r="M7" s="9"/>
      <c r="N7" s="9"/>
      <c r="O7" s="49"/>
    </row>
    <row r="8" spans="1:15" ht="15">
      <c r="A8" s="6">
        <v>2</v>
      </c>
      <c r="B8" s="10" t="s">
        <v>2</v>
      </c>
      <c r="C8" s="8">
        <f aca="true" t="shared" si="1" ref="C8:D22">F8+I8+L8</f>
        <v>6686.400000000001</v>
      </c>
      <c r="D8" s="8">
        <f t="shared" si="1"/>
        <v>6685.900000000001</v>
      </c>
      <c r="E8" s="8">
        <f aca="true" t="shared" si="2" ref="E8:E23">D8/C8*100</f>
        <v>99.99252213448193</v>
      </c>
      <c r="F8" s="48">
        <v>5890.8</v>
      </c>
      <c r="G8" s="48">
        <v>5890.3</v>
      </c>
      <c r="H8" s="12">
        <f t="shared" si="0"/>
        <v>99.99151218849732</v>
      </c>
      <c r="I8" s="12">
        <v>524.3</v>
      </c>
      <c r="J8" s="9">
        <v>524.3</v>
      </c>
      <c r="K8" s="9">
        <f>J8/I8*100</f>
        <v>100</v>
      </c>
      <c r="L8" s="9">
        <v>271.3</v>
      </c>
      <c r="M8" s="9">
        <v>271.3</v>
      </c>
      <c r="N8" s="9">
        <f>M8/L8*100</f>
        <v>100</v>
      </c>
      <c r="O8" s="49"/>
    </row>
    <row r="9" spans="1:15" ht="30">
      <c r="A9" s="6">
        <v>3</v>
      </c>
      <c r="B9" s="10" t="s">
        <v>26</v>
      </c>
      <c r="C9" s="8">
        <f t="shared" si="1"/>
        <v>111986.3</v>
      </c>
      <c r="D9" s="8">
        <f t="shared" si="1"/>
        <v>110696.20000000001</v>
      </c>
      <c r="E9" s="8">
        <f t="shared" si="2"/>
        <v>98.84798408376739</v>
      </c>
      <c r="F9" s="48">
        <v>4748.6</v>
      </c>
      <c r="G9" s="48">
        <v>4725.3</v>
      </c>
      <c r="H9" s="12">
        <f t="shared" si="0"/>
        <v>99.50932906540875</v>
      </c>
      <c r="I9" s="12">
        <v>97965.9</v>
      </c>
      <c r="J9" s="9">
        <v>96699.1</v>
      </c>
      <c r="K9" s="9">
        <f>J9/I9*100</f>
        <v>98.70689699170835</v>
      </c>
      <c r="L9" s="9">
        <v>9271.8</v>
      </c>
      <c r="M9" s="9">
        <v>9271.8</v>
      </c>
      <c r="N9" s="9">
        <f>M9/L9*100</f>
        <v>100</v>
      </c>
      <c r="O9" s="49"/>
    </row>
    <row r="10" spans="1:15" ht="30">
      <c r="A10" s="6">
        <v>4</v>
      </c>
      <c r="B10" s="10" t="s">
        <v>3</v>
      </c>
      <c r="C10" s="8">
        <f t="shared" si="1"/>
        <v>52294</v>
      </c>
      <c r="D10" s="8">
        <f t="shared" si="1"/>
        <v>45298.6</v>
      </c>
      <c r="E10" s="8">
        <f t="shared" si="2"/>
        <v>86.62293953417219</v>
      </c>
      <c r="F10" s="48">
        <v>13802.3</v>
      </c>
      <c r="G10" s="48">
        <v>7596</v>
      </c>
      <c r="H10" s="12">
        <f t="shared" si="0"/>
        <v>55.03430587655681</v>
      </c>
      <c r="I10" s="12">
        <v>38491.7</v>
      </c>
      <c r="J10" s="9">
        <v>37702.6</v>
      </c>
      <c r="K10" s="9">
        <f>J10/I10*100</f>
        <v>97.94994765105204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1"/>
        <v>200</v>
      </c>
      <c r="D11" s="8">
        <f t="shared" si="1"/>
        <v>0</v>
      </c>
      <c r="E11" s="8">
        <f t="shared" si="2"/>
        <v>0</v>
      </c>
      <c r="F11" s="48">
        <v>200</v>
      </c>
      <c r="G11" s="48">
        <v>0</v>
      </c>
      <c r="H11" s="12">
        <f t="shared" si="0"/>
        <v>0</v>
      </c>
      <c r="I11" s="12"/>
      <c r="J11" s="9"/>
      <c r="K11" s="9"/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 t="shared" si="1"/>
        <v>40434.4</v>
      </c>
      <c r="D12" s="8">
        <f t="shared" si="1"/>
        <v>39362.5</v>
      </c>
      <c r="E12" s="8">
        <f t="shared" si="2"/>
        <v>97.34903943177096</v>
      </c>
      <c r="F12" s="48">
        <v>38801.8</v>
      </c>
      <c r="G12" s="48">
        <v>37729.9</v>
      </c>
      <c r="H12" s="12">
        <f t="shared" si="0"/>
        <v>97.23749929126998</v>
      </c>
      <c r="I12" s="12">
        <v>1632.6</v>
      </c>
      <c r="J12" s="12">
        <v>1632.6</v>
      </c>
      <c r="K12" s="9">
        <f>J12/I12*100</f>
        <v>100</v>
      </c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 t="shared" si="1"/>
        <v>41716.6</v>
      </c>
      <c r="D13" s="8">
        <f t="shared" si="1"/>
        <v>40672.700000000004</v>
      </c>
      <c r="E13" s="8">
        <f t="shared" si="2"/>
        <v>97.49763882962658</v>
      </c>
      <c r="F13" s="48">
        <v>37523.1</v>
      </c>
      <c r="G13" s="48">
        <v>36481.8</v>
      </c>
      <c r="H13" s="12">
        <f t="shared" si="0"/>
        <v>97.22490945577526</v>
      </c>
      <c r="I13" s="12">
        <v>4127</v>
      </c>
      <c r="J13" s="9">
        <v>4124.4</v>
      </c>
      <c r="K13" s="9">
        <f>J13/I13*100</f>
        <v>99.93700024230675</v>
      </c>
      <c r="L13" s="9">
        <v>66.5</v>
      </c>
      <c r="M13" s="9">
        <v>66.5</v>
      </c>
      <c r="N13" s="9">
        <f>M13/L13*100</f>
        <v>100</v>
      </c>
      <c r="O13" s="49"/>
    </row>
    <row r="14" spans="1:15" ht="30">
      <c r="A14" s="6">
        <v>8</v>
      </c>
      <c r="B14" s="10" t="s">
        <v>6</v>
      </c>
      <c r="C14" s="8">
        <f t="shared" si="1"/>
        <v>36539.1</v>
      </c>
      <c r="D14" s="8">
        <f t="shared" si="1"/>
        <v>36008.5</v>
      </c>
      <c r="E14" s="8">
        <f t="shared" si="2"/>
        <v>98.5478569532364</v>
      </c>
      <c r="F14" s="48">
        <v>35529.6</v>
      </c>
      <c r="G14" s="48">
        <v>34999.1</v>
      </c>
      <c r="H14" s="12">
        <f t="shared" si="0"/>
        <v>98.5068787715032</v>
      </c>
      <c r="I14" s="12">
        <v>1009.5</v>
      </c>
      <c r="J14" s="12">
        <v>1009.4</v>
      </c>
      <c r="K14" s="9">
        <f>J14/I14*100</f>
        <v>99.99009410599307</v>
      </c>
      <c r="L14" s="9"/>
      <c r="M14" s="9"/>
      <c r="N14" s="9"/>
      <c r="O14" s="49"/>
    </row>
    <row r="15" spans="1:15" ht="30">
      <c r="A15" s="6">
        <v>9</v>
      </c>
      <c r="B15" s="10" t="s">
        <v>11</v>
      </c>
      <c r="C15" s="8">
        <f t="shared" si="1"/>
        <v>1963.5</v>
      </c>
      <c r="D15" s="8">
        <f t="shared" si="1"/>
        <v>1963.5</v>
      </c>
      <c r="E15" s="8">
        <f t="shared" si="2"/>
        <v>100</v>
      </c>
      <c r="F15" s="48">
        <v>1963.5</v>
      </c>
      <c r="G15" s="12">
        <v>1963.5</v>
      </c>
      <c r="H15" s="12">
        <f t="shared" si="0"/>
        <v>100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1"/>
        <v>150</v>
      </c>
      <c r="D16" s="8">
        <f t="shared" si="1"/>
        <v>150</v>
      </c>
      <c r="E16" s="8">
        <f t="shared" si="2"/>
        <v>100</v>
      </c>
      <c r="F16" s="48">
        <v>150</v>
      </c>
      <c r="G16" s="12">
        <v>150</v>
      </c>
      <c r="H16" s="12">
        <f t="shared" si="0"/>
        <v>100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1"/>
        <v>9847</v>
      </c>
      <c r="D17" s="8">
        <f t="shared" si="1"/>
        <v>9730.6</v>
      </c>
      <c r="E17" s="8">
        <f t="shared" si="2"/>
        <v>98.81791408550828</v>
      </c>
      <c r="F17" s="48">
        <v>9847</v>
      </c>
      <c r="G17" s="12">
        <v>9730.6</v>
      </c>
      <c r="H17" s="12">
        <f t="shared" si="0"/>
        <v>98.81791408550828</v>
      </c>
      <c r="I17" s="12"/>
      <c r="J17" s="9"/>
      <c r="K17" s="9"/>
      <c r="L17" s="9"/>
      <c r="M17" s="9"/>
      <c r="N17" s="9"/>
      <c r="O17" s="49"/>
    </row>
    <row r="18" spans="1:15" ht="30">
      <c r="A18" s="6">
        <v>12</v>
      </c>
      <c r="B18" s="10" t="s">
        <v>8</v>
      </c>
      <c r="C18" s="8">
        <f t="shared" si="1"/>
        <v>3370</v>
      </c>
      <c r="D18" s="8">
        <f t="shared" si="1"/>
        <v>3295.2</v>
      </c>
      <c r="E18" s="8">
        <f t="shared" si="2"/>
        <v>97.78041543026706</v>
      </c>
      <c r="F18" s="48">
        <v>3370</v>
      </c>
      <c r="G18" s="48">
        <v>3295.2</v>
      </c>
      <c r="H18" s="12">
        <f t="shared" si="0"/>
        <v>97.78041543026706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56</v>
      </c>
      <c r="C19" s="8">
        <f t="shared" si="1"/>
        <v>4772.3</v>
      </c>
      <c r="D19" s="8">
        <f t="shared" si="1"/>
        <v>4141.5</v>
      </c>
      <c r="E19" s="8"/>
      <c r="F19" s="48">
        <v>4772.3</v>
      </c>
      <c r="G19" s="48">
        <v>4141.5</v>
      </c>
      <c r="H19" s="12">
        <f t="shared" si="0"/>
        <v>86.78205477442742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1"/>
        <v>640</v>
      </c>
      <c r="D20" s="8">
        <f t="shared" si="1"/>
        <v>620</v>
      </c>
      <c r="E20" s="8">
        <f>D20/C20*100</f>
        <v>96.875</v>
      </c>
      <c r="F20" s="48">
        <v>640</v>
      </c>
      <c r="G20" s="48">
        <v>620</v>
      </c>
      <c r="H20" s="12">
        <f>G20/F20*100</f>
        <v>96.875</v>
      </c>
      <c r="I20" s="12"/>
      <c r="J20" s="9"/>
      <c r="K20" s="9"/>
      <c r="L20" s="9"/>
      <c r="M20" s="9"/>
      <c r="N20" s="9"/>
      <c r="O20" s="49"/>
    </row>
    <row r="21" spans="1:15" ht="45">
      <c r="A21" s="6">
        <v>15</v>
      </c>
      <c r="B21" s="10" t="s">
        <v>57</v>
      </c>
      <c r="C21" s="8">
        <f t="shared" si="1"/>
        <v>10202.2</v>
      </c>
      <c r="D21" s="8">
        <f t="shared" si="1"/>
        <v>9248.7</v>
      </c>
      <c r="E21" s="8">
        <f t="shared" si="2"/>
        <v>90.6539765932838</v>
      </c>
      <c r="F21" s="48">
        <v>9613.7</v>
      </c>
      <c r="G21" s="48">
        <v>8660.2</v>
      </c>
      <c r="H21" s="12">
        <f t="shared" si="0"/>
        <v>90.08186234228236</v>
      </c>
      <c r="I21" s="12">
        <v>588.5</v>
      </c>
      <c r="J21" s="9">
        <v>588.5</v>
      </c>
      <c r="K21" s="9">
        <f>J21/I21*100</f>
        <v>100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 t="shared" si="1"/>
        <v>17972.3</v>
      </c>
      <c r="D22" s="8">
        <f t="shared" si="1"/>
        <v>17599.8</v>
      </c>
      <c r="E22" s="8">
        <f t="shared" si="2"/>
        <v>97.9273660021255</v>
      </c>
      <c r="F22" s="11">
        <v>13650.5</v>
      </c>
      <c r="G22" s="48">
        <v>13278</v>
      </c>
      <c r="H22" s="9">
        <f t="shared" si="0"/>
        <v>97.2711622284898</v>
      </c>
      <c r="I22" s="9">
        <v>4321.8</v>
      </c>
      <c r="J22" s="9">
        <v>4321.8</v>
      </c>
      <c r="K22" s="9">
        <f>J22/I22*100</f>
        <v>100</v>
      </c>
      <c r="L22" s="9"/>
      <c r="M22" s="9"/>
      <c r="N22" s="9"/>
      <c r="O22" s="49"/>
    </row>
    <row r="23" spans="1:15" s="16" customFormat="1" ht="14.25">
      <c r="A23" s="13"/>
      <c r="B23" s="14" t="s">
        <v>36</v>
      </c>
      <c r="C23" s="15">
        <f>SUM(C7:C22)</f>
        <v>1385334.6</v>
      </c>
      <c r="D23" s="15">
        <f>SUM(D7:D22)</f>
        <v>1355473.9000000001</v>
      </c>
      <c r="E23" s="15">
        <f t="shared" si="2"/>
        <v>97.84451352041593</v>
      </c>
      <c r="F23" s="15">
        <f>SUM(F7:F22)</f>
        <v>536368.7</v>
      </c>
      <c r="G23" s="15">
        <f>SUM(G7:G22)</f>
        <v>508567.69999999995</v>
      </c>
      <c r="H23" s="15">
        <f t="shared" si="0"/>
        <v>94.8168116446765</v>
      </c>
      <c r="I23" s="15">
        <f>SUM(I7:I22)</f>
        <v>839356.3</v>
      </c>
      <c r="J23" s="15">
        <f>SUM(J7:J22)</f>
        <v>837296.6000000001</v>
      </c>
      <c r="K23" s="15">
        <f>J23/I23*100</f>
        <v>99.75460957402716</v>
      </c>
      <c r="L23" s="15">
        <f>SUM(L7:L22)</f>
        <v>9609.599999999999</v>
      </c>
      <c r="M23" s="15">
        <f>SUM(M7:M22)</f>
        <v>9609.599999999999</v>
      </c>
      <c r="N23" s="15"/>
      <c r="O23" s="50"/>
    </row>
    <row r="24" spans="1:15" ht="18.75" customHeight="1">
      <c r="A24" s="63" t="s">
        <v>14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49"/>
    </row>
    <row r="25" spans="1:14" s="20" customFormat="1" ht="18" customHeight="1">
      <c r="A25" s="17">
        <v>17</v>
      </c>
      <c r="B25" s="18" t="s">
        <v>2</v>
      </c>
      <c r="C25" s="8">
        <f aca="true" t="shared" si="3" ref="C25:D35">F25+I25+L25</f>
        <v>1238.5</v>
      </c>
      <c r="D25" s="8">
        <f t="shared" si="3"/>
        <v>1238.5</v>
      </c>
      <c r="E25" s="19">
        <f>D25/C25*100</f>
        <v>100</v>
      </c>
      <c r="F25" s="39">
        <v>571.7</v>
      </c>
      <c r="G25" s="39">
        <v>571.7</v>
      </c>
      <c r="H25" s="39">
        <f>G25/F25*100</f>
        <v>100</v>
      </c>
      <c r="I25" s="40">
        <v>439.4</v>
      </c>
      <c r="J25" s="54">
        <v>439.4</v>
      </c>
      <c r="K25" s="54">
        <f>J25/I25*100</f>
        <v>100</v>
      </c>
      <c r="L25" s="55">
        <v>227.4</v>
      </c>
      <c r="M25" s="56">
        <v>227.4</v>
      </c>
      <c r="N25" s="40">
        <f>M25/L25*100</f>
        <v>100</v>
      </c>
    </row>
    <row r="26" spans="1:14" s="20" customFormat="1" ht="48.75" customHeight="1">
      <c r="A26" s="17">
        <v>18</v>
      </c>
      <c r="B26" s="18" t="s">
        <v>3</v>
      </c>
      <c r="C26" s="8">
        <f t="shared" si="3"/>
        <v>34077.100000000006</v>
      </c>
      <c r="D26" s="8">
        <f t="shared" si="3"/>
        <v>32280.4</v>
      </c>
      <c r="E26" s="19">
        <f aca="true" t="shared" si="4" ref="E26:E36">D26/C26*100</f>
        <v>94.72754430394605</v>
      </c>
      <c r="F26" s="39">
        <v>13749.7</v>
      </c>
      <c r="G26" s="41">
        <v>13145.1</v>
      </c>
      <c r="H26" s="39">
        <f aca="true" t="shared" si="5" ref="H26:H36">G26/F26*100</f>
        <v>95.60281315228696</v>
      </c>
      <c r="I26" s="40">
        <v>20327.4</v>
      </c>
      <c r="J26" s="54">
        <v>19135.3</v>
      </c>
      <c r="K26" s="54">
        <f>J26/I26*100</f>
        <v>94.13550183496167</v>
      </c>
      <c r="L26" s="55"/>
      <c r="M26" s="56"/>
      <c r="N26" s="42"/>
    </row>
    <row r="27" spans="1:14" s="20" customFormat="1" ht="30" customHeight="1">
      <c r="A27" s="17">
        <v>19</v>
      </c>
      <c r="B27" s="18" t="s">
        <v>0</v>
      </c>
      <c r="C27" s="8">
        <f t="shared" si="3"/>
        <v>91543.5</v>
      </c>
      <c r="D27" s="8">
        <f t="shared" si="3"/>
        <v>87949.3</v>
      </c>
      <c r="E27" s="19">
        <f t="shared" si="4"/>
        <v>96.07377913232507</v>
      </c>
      <c r="F27" s="39">
        <v>42189.6</v>
      </c>
      <c r="G27" s="43">
        <v>41142.3</v>
      </c>
      <c r="H27" s="39">
        <f t="shared" si="5"/>
        <v>97.51763467774049</v>
      </c>
      <c r="I27" s="40">
        <v>49353.9</v>
      </c>
      <c r="J27" s="54">
        <v>46807</v>
      </c>
      <c r="K27" s="54">
        <f>J27/I27*100</f>
        <v>94.83951622870735</v>
      </c>
      <c r="L27" s="57"/>
      <c r="M27" s="56"/>
      <c r="N27" s="42"/>
    </row>
    <row r="28" spans="1:14" s="20" customFormat="1" ht="32.25" customHeight="1">
      <c r="A28" s="17">
        <v>20</v>
      </c>
      <c r="B28" s="18" t="s">
        <v>4</v>
      </c>
      <c r="C28" s="8">
        <f t="shared" si="3"/>
        <v>3285.3</v>
      </c>
      <c r="D28" s="8">
        <f t="shared" si="3"/>
        <v>3282.8</v>
      </c>
      <c r="E28" s="19">
        <f t="shared" si="4"/>
        <v>99.92390344869571</v>
      </c>
      <c r="F28" s="39">
        <v>3285.3</v>
      </c>
      <c r="G28" s="41">
        <v>3282.8</v>
      </c>
      <c r="H28" s="39">
        <f t="shared" si="5"/>
        <v>99.92390344869571</v>
      </c>
      <c r="I28" s="40"/>
      <c r="J28" s="54"/>
      <c r="K28" s="54"/>
      <c r="L28" s="55"/>
      <c r="M28" s="56"/>
      <c r="N28" s="42"/>
    </row>
    <row r="29" spans="1:14" s="20" customFormat="1" ht="19.5" customHeight="1">
      <c r="A29" s="17">
        <v>21</v>
      </c>
      <c r="B29" s="18" t="s">
        <v>5</v>
      </c>
      <c r="C29" s="8">
        <f t="shared" si="3"/>
        <v>58005.799999999996</v>
      </c>
      <c r="D29" s="8">
        <f t="shared" si="3"/>
        <v>57322.1</v>
      </c>
      <c r="E29" s="19">
        <f t="shared" si="4"/>
        <v>98.82132476407533</v>
      </c>
      <c r="F29" s="39">
        <v>34365.7</v>
      </c>
      <c r="G29" s="41">
        <v>33682</v>
      </c>
      <c r="H29" s="39">
        <f t="shared" si="5"/>
        <v>98.01051629968254</v>
      </c>
      <c r="I29" s="40">
        <v>23640.1</v>
      </c>
      <c r="J29" s="54">
        <v>23640.1</v>
      </c>
      <c r="K29" s="54">
        <f>J29/I29*100</f>
        <v>100</v>
      </c>
      <c r="L29" s="55"/>
      <c r="M29" s="55"/>
      <c r="N29" s="40"/>
    </row>
    <row r="30" spans="1:14" s="20" customFormat="1" ht="32.25" customHeight="1">
      <c r="A30" s="17">
        <v>22</v>
      </c>
      <c r="B30" s="18" t="s">
        <v>6</v>
      </c>
      <c r="C30" s="8">
        <f t="shared" si="3"/>
        <v>100</v>
      </c>
      <c r="D30" s="8">
        <f t="shared" si="3"/>
        <v>100</v>
      </c>
      <c r="E30" s="19">
        <f t="shared" si="4"/>
        <v>100</v>
      </c>
      <c r="F30" s="39">
        <v>100</v>
      </c>
      <c r="G30" s="41">
        <v>100</v>
      </c>
      <c r="H30" s="39">
        <f t="shared" si="5"/>
        <v>100</v>
      </c>
      <c r="I30" s="40"/>
      <c r="J30" s="54"/>
      <c r="K30" s="54"/>
      <c r="L30" s="55"/>
      <c r="M30" s="56"/>
      <c r="N30" s="42"/>
    </row>
    <row r="31" spans="1:14" ht="36.75" customHeight="1">
      <c r="A31" s="17">
        <v>23</v>
      </c>
      <c r="B31" s="18" t="s">
        <v>11</v>
      </c>
      <c r="C31" s="8">
        <f t="shared" si="3"/>
        <v>25</v>
      </c>
      <c r="D31" s="8">
        <f t="shared" si="3"/>
        <v>9.9</v>
      </c>
      <c r="E31" s="19">
        <f t="shared" si="4"/>
        <v>39.6</v>
      </c>
      <c r="F31" s="39">
        <v>25</v>
      </c>
      <c r="G31" s="41">
        <v>9.9</v>
      </c>
      <c r="H31" s="39">
        <f t="shared" si="5"/>
        <v>39.6</v>
      </c>
      <c r="I31" s="40"/>
      <c r="J31" s="54"/>
      <c r="K31" s="54"/>
      <c r="L31" s="55"/>
      <c r="M31" s="56"/>
      <c r="N31" s="42"/>
    </row>
    <row r="32" spans="1:14" ht="18" customHeight="1">
      <c r="A32" s="17">
        <v>24</v>
      </c>
      <c r="B32" s="18" t="s">
        <v>15</v>
      </c>
      <c r="C32" s="8">
        <f t="shared" si="3"/>
        <v>413</v>
      </c>
      <c r="D32" s="8">
        <f t="shared" si="3"/>
        <v>396.8</v>
      </c>
      <c r="E32" s="19">
        <f t="shared" si="4"/>
        <v>96.07748184019371</v>
      </c>
      <c r="F32" s="39">
        <v>413</v>
      </c>
      <c r="G32" s="41">
        <v>396.8</v>
      </c>
      <c r="H32" s="39">
        <f t="shared" si="5"/>
        <v>96.07748184019371</v>
      </c>
      <c r="I32" s="40"/>
      <c r="J32" s="54"/>
      <c r="K32" s="54"/>
      <c r="L32" s="55"/>
      <c r="M32" s="56"/>
      <c r="N32" s="42"/>
    </row>
    <row r="33" spans="1:14" ht="36.75" customHeight="1">
      <c r="A33" s="17">
        <v>25</v>
      </c>
      <c r="B33" s="18" t="s">
        <v>8</v>
      </c>
      <c r="C33" s="8">
        <f t="shared" si="3"/>
        <v>1000</v>
      </c>
      <c r="D33" s="8">
        <f t="shared" si="3"/>
        <v>927.8</v>
      </c>
      <c r="E33" s="19">
        <f t="shared" si="4"/>
        <v>92.78</v>
      </c>
      <c r="F33" s="39">
        <v>1000</v>
      </c>
      <c r="G33" s="41">
        <v>927.8</v>
      </c>
      <c r="H33" s="39">
        <f t="shared" si="5"/>
        <v>92.78</v>
      </c>
      <c r="I33" s="40"/>
      <c r="J33" s="54"/>
      <c r="K33" s="54"/>
      <c r="L33" s="55"/>
      <c r="M33" s="56"/>
      <c r="N33" s="42"/>
    </row>
    <row r="34" spans="1:14" ht="20.25" customHeight="1">
      <c r="A34" s="17">
        <v>26</v>
      </c>
      <c r="B34" s="18" t="s">
        <v>16</v>
      </c>
      <c r="C34" s="8">
        <f t="shared" si="3"/>
        <v>485</v>
      </c>
      <c r="D34" s="8">
        <f t="shared" si="3"/>
        <v>475.6</v>
      </c>
      <c r="E34" s="19">
        <f t="shared" si="4"/>
        <v>98.0618556701031</v>
      </c>
      <c r="F34" s="39">
        <v>485</v>
      </c>
      <c r="G34" s="39">
        <v>475.6</v>
      </c>
      <c r="H34" s="39">
        <f t="shared" si="5"/>
        <v>98.0618556701031</v>
      </c>
      <c r="I34" s="40"/>
      <c r="J34" s="40"/>
      <c r="K34" s="40"/>
      <c r="L34" s="41"/>
      <c r="M34" s="42"/>
      <c r="N34" s="42"/>
    </row>
    <row r="35" spans="1:14" ht="40.5" customHeight="1">
      <c r="A35" s="17">
        <v>27</v>
      </c>
      <c r="B35" s="10" t="s">
        <v>58</v>
      </c>
      <c r="C35" s="8">
        <f t="shared" si="3"/>
        <v>19630.1</v>
      </c>
      <c r="D35" s="8">
        <f t="shared" si="3"/>
        <v>16143.6</v>
      </c>
      <c r="E35" s="19">
        <f t="shared" si="4"/>
        <v>82.23901049918238</v>
      </c>
      <c r="F35" s="39">
        <v>1600</v>
      </c>
      <c r="G35" s="41">
        <v>1545.4</v>
      </c>
      <c r="H35" s="39">
        <f t="shared" si="5"/>
        <v>96.5875</v>
      </c>
      <c r="I35" s="40">
        <v>4327.2</v>
      </c>
      <c r="J35" s="40">
        <v>3503.6</v>
      </c>
      <c r="K35" s="40">
        <f>J35/I35*100</f>
        <v>80.96690700684044</v>
      </c>
      <c r="L35" s="41">
        <v>13702.9</v>
      </c>
      <c r="M35" s="42">
        <v>11094.6</v>
      </c>
      <c r="N35" s="40">
        <f>M35/L35*100</f>
        <v>80.96534310255494</v>
      </c>
    </row>
    <row r="36" spans="1:14" s="16" customFormat="1" ht="20.25" customHeight="1">
      <c r="A36" s="21"/>
      <c r="B36" s="22" t="s">
        <v>1</v>
      </c>
      <c r="C36" s="44">
        <f>SUM(C25:C35)</f>
        <v>209803.30000000002</v>
      </c>
      <c r="D36" s="44">
        <f>SUM(D25:D35)</f>
        <v>200126.8</v>
      </c>
      <c r="E36" s="47">
        <f t="shared" si="4"/>
        <v>95.38782278448431</v>
      </c>
      <c r="F36" s="44">
        <f>SUM(F25:F35)</f>
        <v>97785</v>
      </c>
      <c r="G36" s="44">
        <f>SUM(G25:G35)</f>
        <v>95279.40000000001</v>
      </c>
      <c r="H36" s="44">
        <f t="shared" si="5"/>
        <v>97.43764381040037</v>
      </c>
      <c r="I36" s="44">
        <f>SUM(I25:I35)</f>
        <v>98088.00000000001</v>
      </c>
      <c r="J36" s="44">
        <f>SUM(J25:J35)</f>
        <v>93525.4</v>
      </c>
      <c r="K36" s="45">
        <f>J36/I36*100</f>
        <v>95.34846260500774</v>
      </c>
      <c r="L36" s="44">
        <f>SUM(L25:L35)</f>
        <v>13930.3</v>
      </c>
      <c r="M36" s="44">
        <f>SUM(M25:M35)</f>
        <v>11322</v>
      </c>
      <c r="N36" s="46">
        <f>M36/L36*100</f>
        <v>81.2760672778045</v>
      </c>
    </row>
    <row r="37" spans="1:14" ht="21.75" customHeight="1">
      <c r="A37" s="63" t="s">
        <v>17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24" customHeight="1">
      <c r="A38" s="17">
        <v>28</v>
      </c>
      <c r="B38" s="18" t="s">
        <v>2</v>
      </c>
      <c r="C38" s="8">
        <f aca="true" t="shared" si="6" ref="C38:D49">F38+I38+L38</f>
        <v>156</v>
      </c>
      <c r="D38" s="8">
        <f t="shared" si="6"/>
        <v>136</v>
      </c>
      <c r="E38" s="23">
        <f>D38/C38*100</f>
        <v>87.17948717948718</v>
      </c>
      <c r="F38" s="24">
        <v>156</v>
      </c>
      <c r="G38" s="24">
        <v>136</v>
      </c>
      <c r="H38" s="24">
        <f>G38/F38*100</f>
        <v>87.17948717948718</v>
      </c>
      <c r="I38" s="24"/>
      <c r="J38" s="24"/>
      <c r="K38" s="24"/>
      <c r="L38" s="24"/>
      <c r="M38" s="25"/>
      <c r="N38" s="25"/>
    </row>
    <row r="39" spans="1:14" ht="39.75" customHeight="1">
      <c r="A39" s="17">
        <v>29</v>
      </c>
      <c r="B39" s="18" t="s">
        <v>26</v>
      </c>
      <c r="C39" s="8">
        <f t="shared" si="6"/>
        <v>50</v>
      </c>
      <c r="D39" s="8">
        <f t="shared" si="6"/>
        <v>50</v>
      </c>
      <c r="E39" s="23">
        <f>D39/C39*100</f>
        <v>100</v>
      </c>
      <c r="F39" s="24">
        <v>50</v>
      </c>
      <c r="G39" s="24">
        <v>50</v>
      </c>
      <c r="H39" s="24"/>
      <c r="I39" s="24"/>
      <c r="J39" s="24"/>
      <c r="K39" s="24"/>
      <c r="L39" s="24"/>
      <c r="M39" s="25"/>
      <c r="N39" s="25"/>
    </row>
    <row r="40" spans="1:14" ht="30">
      <c r="A40" s="17">
        <v>30</v>
      </c>
      <c r="B40" s="18" t="s">
        <v>3</v>
      </c>
      <c r="C40" s="8">
        <f t="shared" si="6"/>
        <v>22083.3</v>
      </c>
      <c r="D40" s="8">
        <f t="shared" si="6"/>
        <v>7855</v>
      </c>
      <c r="E40" s="23">
        <f aca="true" t="shared" si="7" ref="E40:E50">D40/C40*100</f>
        <v>35.569865011116995</v>
      </c>
      <c r="F40" s="24">
        <v>22083.3</v>
      </c>
      <c r="G40" s="24">
        <v>7855</v>
      </c>
      <c r="H40" s="24">
        <f aca="true" t="shared" si="8" ref="H40:H50">G40/F40*100</f>
        <v>35.569865011116995</v>
      </c>
      <c r="I40" s="24"/>
      <c r="J40" s="24"/>
      <c r="K40" s="24"/>
      <c r="L40" s="24"/>
      <c r="M40" s="25"/>
      <c r="N40" s="25"/>
    </row>
    <row r="41" spans="1:14" ht="36.75" customHeight="1">
      <c r="A41" s="17">
        <v>31</v>
      </c>
      <c r="B41" s="18" t="s">
        <v>0</v>
      </c>
      <c r="C41" s="8">
        <f t="shared" si="6"/>
        <v>2697.4</v>
      </c>
      <c r="D41" s="8">
        <f t="shared" si="6"/>
        <v>2043.3</v>
      </c>
      <c r="E41" s="23">
        <f t="shared" si="7"/>
        <v>75.75072291836584</v>
      </c>
      <c r="F41" s="24">
        <v>2697.4</v>
      </c>
      <c r="G41" s="25">
        <v>2043.3</v>
      </c>
      <c r="H41" s="24">
        <f t="shared" si="8"/>
        <v>75.75072291836584</v>
      </c>
      <c r="I41" s="24"/>
      <c r="J41" s="24"/>
      <c r="K41" s="24"/>
      <c r="L41" s="25"/>
      <c r="M41" s="25"/>
      <c r="N41" s="25"/>
    </row>
    <row r="42" spans="1:14" ht="15">
      <c r="A42" s="17">
        <v>32</v>
      </c>
      <c r="B42" s="18" t="s">
        <v>4</v>
      </c>
      <c r="C42" s="8">
        <f t="shared" si="6"/>
        <v>45.8</v>
      </c>
      <c r="D42" s="8">
        <f t="shared" si="6"/>
        <v>45.8</v>
      </c>
      <c r="E42" s="23">
        <f t="shared" si="7"/>
        <v>100</v>
      </c>
      <c r="F42" s="24">
        <v>45.8</v>
      </c>
      <c r="G42" s="24">
        <v>45.8</v>
      </c>
      <c r="H42" s="24">
        <f t="shared" si="8"/>
        <v>100</v>
      </c>
      <c r="I42" s="31"/>
      <c r="J42" s="31"/>
      <c r="K42" s="31"/>
      <c r="L42" s="24"/>
      <c r="M42" s="25"/>
      <c r="N42" s="25"/>
    </row>
    <row r="43" spans="1:14" ht="21" customHeight="1">
      <c r="A43" s="17">
        <v>33</v>
      </c>
      <c r="B43" s="18" t="s">
        <v>5</v>
      </c>
      <c r="C43" s="8">
        <f t="shared" si="6"/>
        <v>15135</v>
      </c>
      <c r="D43" s="8">
        <f t="shared" si="6"/>
        <v>11584.9</v>
      </c>
      <c r="E43" s="23">
        <f t="shared" si="7"/>
        <v>76.54377271225636</v>
      </c>
      <c r="F43" s="24">
        <v>7461.3</v>
      </c>
      <c r="G43" s="24">
        <v>5870.4</v>
      </c>
      <c r="H43" s="24">
        <f t="shared" si="8"/>
        <v>78.67797836838083</v>
      </c>
      <c r="I43" s="31">
        <v>7673.7</v>
      </c>
      <c r="J43" s="31">
        <v>5714.5</v>
      </c>
      <c r="K43" s="31">
        <f>J43/I43*100</f>
        <v>74.46863963928743</v>
      </c>
      <c r="L43" s="24"/>
      <c r="M43" s="25"/>
      <c r="N43" s="25"/>
    </row>
    <row r="44" spans="1:14" ht="36.75" customHeight="1">
      <c r="A44" s="17">
        <v>34</v>
      </c>
      <c r="B44" s="18" t="s">
        <v>11</v>
      </c>
      <c r="C44" s="8">
        <f t="shared" si="6"/>
        <v>10</v>
      </c>
      <c r="D44" s="8">
        <f t="shared" si="6"/>
        <v>9.8</v>
      </c>
      <c r="E44" s="23"/>
      <c r="F44" s="24">
        <v>10</v>
      </c>
      <c r="G44" s="24">
        <v>9.8</v>
      </c>
      <c r="H44" s="24"/>
      <c r="I44" s="24"/>
      <c r="J44" s="24"/>
      <c r="K44" s="24"/>
      <c r="L44" s="24"/>
      <c r="M44" s="25"/>
      <c r="N44" s="25"/>
    </row>
    <row r="45" spans="1:14" ht="36.75" customHeight="1">
      <c r="A45" s="17">
        <v>35</v>
      </c>
      <c r="B45" s="18" t="s">
        <v>53</v>
      </c>
      <c r="C45" s="8">
        <f t="shared" si="6"/>
        <v>50</v>
      </c>
      <c r="D45" s="8">
        <f t="shared" si="6"/>
        <v>50</v>
      </c>
      <c r="E45" s="23">
        <f t="shared" si="7"/>
        <v>100</v>
      </c>
      <c r="F45" s="24">
        <v>50</v>
      </c>
      <c r="G45" s="24">
        <v>50</v>
      </c>
      <c r="H45" s="24">
        <f t="shared" si="8"/>
        <v>100</v>
      </c>
      <c r="I45" s="24"/>
      <c r="J45" s="24"/>
      <c r="K45" s="24"/>
      <c r="L45" s="24"/>
      <c r="M45" s="25"/>
      <c r="N45" s="25"/>
    </row>
    <row r="46" spans="1:14" ht="30">
      <c r="A46" s="17">
        <v>36</v>
      </c>
      <c r="B46" s="18" t="s">
        <v>8</v>
      </c>
      <c r="C46" s="8">
        <f t="shared" si="6"/>
        <v>250</v>
      </c>
      <c r="D46" s="8">
        <f t="shared" si="6"/>
        <v>248.5</v>
      </c>
      <c r="E46" s="23">
        <f t="shared" si="7"/>
        <v>99.4</v>
      </c>
      <c r="F46" s="24">
        <v>250</v>
      </c>
      <c r="G46" s="24">
        <v>248.5</v>
      </c>
      <c r="H46" s="24">
        <f t="shared" si="8"/>
        <v>99.4</v>
      </c>
      <c r="I46" s="24"/>
      <c r="J46" s="24"/>
      <c r="K46" s="24"/>
      <c r="L46" s="24"/>
      <c r="M46" s="25"/>
      <c r="N46" s="25"/>
    </row>
    <row r="47" spans="1:14" ht="21.75" customHeight="1">
      <c r="A47" s="17">
        <v>37</v>
      </c>
      <c r="B47" s="18" t="s">
        <v>16</v>
      </c>
      <c r="C47" s="8">
        <f t="shared" si="6"/>
        <v>942.4</v>
      </c>
      <c r="D47" s="8">
        <f t="shared" si="6"/>
        <v>800</v>
      </c>
      <c r="E47" s="23">
        <f t="shared" si="7"/>
        <v>84.88964346349745</v>
      </c>
      <c r="F47" s="24">
        <v>942.4</v>
      </c>
      <c r="G47" s="24">
        <v>800</v>
      </c>
      <c r="H47" s="24">
        <f t="shared" si="8"/>
        <v>84.88964346349745</v>
      </c>
      <c r="I47" s="24"/>
      <c r="J47" s="24"/>
      <c r="K47" s="24"/>
      <c r="L47" s="24"/>
      <c r="M47" s="25"/>
      <c r="N47" s="25"/>
    </row>
    <row r="48" spans="1:14" ht="36" customHeight="1">
      <c r="A48" s="17">
        <v>38</v>
      </c>
      <c r="B48" s="10" t="s">
        <v>59</v>
      </c>
      <c r="C48" s="8">
        <f t="shared" si="6"/>
        <v>307.7</v>
      </c>
      <c r="D48" s="8">
        <f t="shared" si="6"/>
        <v>307.7</v>
      </c>
      <c r="E48" s="23"/>
      <c r="F48" s="24">
        <v>307.7</v>
      </c>
      <c r="G48" s="24">
        <v>307.7</v>
      </c>
      <c r="H48" s="24">
        <f t="shared" si="8"/>
        <v>100</v>
      </c>
      <c r="I48" s="24"/>
      <c r="J48" s="24"/>
      <c r="K48" s="24"/>
      <c r="L48" s="24"/>
      <c r="M48" s="25"/>
      <c r="N48" s="25"/>
    </row>
    <row r="49" spans="1:14" ht="35.25" customHeight="1">
      <c r="A49" s="17">
        <v>39</v>
      </c>
      <c r="B49" s="10" t="s">
        <v>58</v>
      </c>
      <c r="C49" s="8">
        <f t="shared" si="6"/>
        <v>25</v>
      </c>
      <c r="D49" s="8">
        <f t="shared" si="6"/>
        <v>25</v>
      </c>
      <c r="E49" s="23"/>
      <c r="F49" s="24">
        <v>25</v>
      </c>
      <c r="G49" s="24">
        <v>25</v>
      </c>
      <c r="H49" s="24">
        <f t="shared" si="8"/>
        <v>100</v>
      </c>
      <c r="I49" s="24"/>
      <c r="J49" s="24"/>
      <c r="K49" s="24"/>
      <c r="L49" s="24"/>
      <c r="M49" s="25"/>
      <c r="N49" s="25"/>
    </row>
    <row r="50" spans="1:14" s="16" customFormat="1" ht="21" customHeight="1">
      <c r="A50" s="21"/>
      <c r="B50" s="22" t="s">
        <v>1</v>
      </c>
      <c r="C50" s="26">
        <f>SUM(C38:C49)</f>
        <v>41752.6</v>
      </c>
      <c r="D50" s="26">
        <f>SUM(D38:D49)</f>
        <v>23156</v>
      </c>
      <c r="E50" s="27">
        <f t="shared" si="7"/>
        <v>55.46001925628584</v>
      </c>
      <c r="F50" s="26">
        <f>SUM(F38:F49)</f>
        <v>34078.9</v>
      </c>
      <c r="G50" s="26">
        <f>SUM(G38:G49)</f>
        <v>17441.499999999996</v>
      </c>
      <c r="H50" s="26">
        <f t="shared" si="8"/>
        <v>51.17976225758459</v>
      </c>
      <c r="I50" s="26">
        <f>SUM(I38:I47)</f>
        <v>7673.7</v>
      </c>
      <c r="J50" s="26">
        <f>SUM(J38:J47)</f>
        <v>5714.5</v>
      </c>
      <c r="K50" s="26">
        <f>J50/I50*100</f>
        <v>74.46863963928743</v>
      </c>
      <c r="L50" s="26"/>
      <c r="M50" s="28"/>
      <c r="N50" s="28"/>
    </row>
    <row r="51" spans="1:14" ht="24.75" customHeight="1">
      <c r="A51" s="63" t="s">
        <v>18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15">
      <c r="A52" s="29" t="s">
        <v>68</v>
      </c>
      <c r="B52" s="30" t="s">
        <v>2</v>
      </c>
      <c r="C52" s="8">
        <f>F52+I52+L52</f>
        <v>149.2</v>
      </c>
      <c r="D52" s="8">
        <f>G52+J52+M52</f>
        <v>149.1</v>
      </c>
      <c r="E52" s="23">
        <f>D52/C52*100</f>
        <v>99.93297587131367</v>
      </c>
      <c r="F52" s="31">
        <v>149.2</v>
      </c>
      <c r="G52" s="31">
        <v>149.1</v>
      </c>
      <c r="H52" s="24">
        <f>G52/F52*100</f>
        <v>99.93297587131367</v>
      </c>
      <c r="I52" s="24"/>
      <c r="J52" s="24"/>
      <c r="K52" s="24"/>
      <c r="L52" s="24"/>
      <c r="M52" s="25"/>
      <c r="N52" s="25"/>
    </row>
    <row r="53" spans="1:14" ht="30">
      <c r="A53" s="29" t="s">
        <v>54</v>
      </c>
      <c r="B53" s="30" t="s">
        <v>3</v>
      </c>
      <c r="C53" s="8">
        <f aca="true" t="shared" si="9" ref="C53:D62">F53+I53+L53</f>
        <v>3807.9</v>
      </c>
      <c r="D53" s="8">
        <f t="shared" si="9"/>
        <v>2086.6</v>
      </c>
      <c r="E53" s="23">
        <f aca="true" t="shared" si="10" ref="E53:E62">D53/C53*100</f>
        <v>54.79660705375666</v>
      </c>
      <c r="F53" s="31">
        <v>3807.9</v>
      </c>
      <c r="G53" s="31">
        <v>2086.6</v>
      </c>
      <c r="H53" s="24">
        <f aca="true" t="shared" si="11" ref="H53:H113">G53/F53*100</f>
        <v>54.79660705375666</v>
      </c>
      <c r="I53" s="24"/>
      <c r="J53" s="24"/>
      <c r="K53" s="24"/>
      <c r="L53" s="24"/>
      <c r="M53" s="25"/>
      <c r="N53" s="25"/>
    </row>
    <row r="54" spans="1:14" ht="30">
      <c r="A54" s="29" t="s">
        <v>69</v>
      </c>
      <c r="B54" s="30" t="s">
        <v>0</v>
      </c>
      <c r="C54" s="8">
        <f t="shared" si="9"/>
        <v>6125.7</v>
      </c>
      <c r="D54" s="8">
        <f t="shared" si="9"/>
        <v>6035.7</v>
      </c>
      <c r="E54" s="23">
        <f t="shared" si="10"/>
        <v>98.5307801557373</v>
      </c>
      <c r="F54" s="31">
        <v>6125.7</v>
      </c>
      <c r="G54" s="32">
        <v>6035.7</v>
      </c>
      <c r="H54" s="24">
        <f t="shared" si="11"/>
        <v>98.5307801557373</v>
      </c>
      <c r="I54" s="24"/>
      <c r="J54" s="24"/>
      <c r="K54" s="24"/>
      <c r="L54" s="25"/>
      <c r="M54" s="25"/>
      <c r="N54" s="25"/>
    </row>
    <row r="55" spans="1:14" ht="15">
      <c r="A55" s="29" t="s">
        <v>40</v>
      </c>
      <c r="B55" s="30" t="s">
        <v>4</v>
      </c>
      <c r="C55" s="8">
        <f t="shared" si="9"/>
        <v>48.2</v>
      </c>
      <c r="D55" s="8">
        <f t="shared" si="9"/>
        <v>48.2</v>
      </c>
      <c r="E55" s="23">
        <f t="shared" si="10"/>
        <v>100</v>
      </c>
      <c r="F55" s="31">
        <v>48.2</v>
      </c>
      <c r="G55" s="31">
        <v>48.2</v>
      </c>
      <c r="H55" s="24">
        <f t="shared" si="11"/>
        <v>100</v>
      </c>
      <c r="I55" s="24"/>
      <c r="J55" s="31"/>
      <c r="K55" s="31"/>
      <c r="L55" s="31"/>
      <c r="M55" s="25"/>
      <c r="N55" s="25"/>
    </row>
    <row r="56" spans="1:14" ht="15">
      <c r="A56" s="29" t="s">
        <v>41</v>
      </c>
      <c r="B56" s="30" t="s">
        <v>5</v>
      </c>
      <c r="C56" s="8">
        <f t="shared" si="9"/>
        <v>20323.9</v>
      </c>
      <c r="D56" s="8">
        <f t="shared" si="9"/>
        <v>20161.2</v>
      </c>
      <c r="E56" s="23">
        <f t="shared" si="10"/>
        <v>99.19946466967463</v>
      </c>
      <c r="F56" s="24">
        <v>10472</v>
      </c>
      <c r="G56" s="24">
        <v>10386.1</v>
      </c>
      <c r="H56" s="24">
        <f t="shared" si="11"/>
        <v>99.17971734148206</v>
      </c>
      <c r="I56" s="24">
        <v>9851.9</v>
      </c>
      <c r="J56" s="31">
        <v>9775.1</v>
      </c>
      <c r="K56" s="31">
        <f>J56/I56*100</f>
        <v>99.22045493762626</v>
      </c>
      <c r="L56" s="31"/>
      <c r="M56" s="25"/>
      <c r="N56" s="25"/>
    </row>
    <row r="57" spans="1:14" ht="30">
      <c r="A57" s="29" t="s">
        <v>42</v>
      </c>
      <c r="B57" s="30" t="s">
        <v>60</v>
      </c>
      <c r="C57" s="8">
        <f t="shared" si="9"/>
        <v>30</v>
      </c>
      <c r="D57" s="8">
        <f t="shared" si="9"/>
        <v>30</v>
      </c>
      <c r="E57" s="23">
        <f t="shared" si="10"/>
        <v>100</v>
      </c>
      <c r="F57" s="24">
        <v>30</v>
      </c>
      <c r="G57" s="24">
        <v>30</v>
      </c>
      <c r="H57" s="24">
        <f t="shared" si="11"/>
        <v>100</v>
      </c>
      <c r="I57" s="24"/>
      <c r="J57" s="31"/>
      <c r="K57" s="31"/>
      <c r="L57" s="31"/>
      <c r="M57" s="25"/>
      <c r="N57" s="25"/>
    </row>
    <row r="58" spans="1:14" ht="30">
      <c r="A58" s="29" t="s">
        <v>43</v>
      </c>
      <c r="B58" s="30" t="s">
        <v>11</v>
      </c>
      <c r="C58" s="8">
        <f t="shared" si="9"/>
        <v>10</v>
      </c>
      <c r="D58" s="8">
        <f t="shared" si="9"/>
        <v>10</v>
      </c>
      <c r="E58" s="23">
        <f t="shared" si="10"/>
        <v>100</v>
      </c>
      <c r="F58" s="24">
        <v>10</v>
      </c>
      <c r="G58" s="24">
        <v>10</v>
      </c>
      <c r="H58" s="24">
        <f t="shared" si="11"/>
        <v>100</v>
      </c>
      <c r="I58" s="24"/>
      <c r="J58" s="24"/>
      <c r="K58" s="24"/>
      <c r="L58" s="24"/>
      <c r="M58" s="25"/>
      <c r="N58" s="25"/>
    </row>
    <row r="59" spans="1:14" ht="30">
      <c r="A59" s="29" t="s">
        <v>44</v>
      </c>
      <c r="B59" s="30" t="s">
        <v>53</v>
      </c>
      <c r="C59" s="8">
        <f t="shared" si="9"/>
        <v>200</v>
      </c>
      <c r="D59" s="8">
        <f t="shared" si="9"/>
        <v>200</v>
      </c>
      <c r="E59" s="23">
        <f t="shared" si="10"/>
        <v>100</v>
      </c>
      <c r="F59" s="24">
        <v>200</v>
      </c>
      <c r="G59" s="24">
        <v>200</v>
      </c>
      <c r="H59" s="24">
        <f t="shared" si="11"/>
        <v>100</v>
      </c>
      <c r="I59" s="24"/>
      <c r="J59" s="24"/>
      <c r="K59" s="24"/>
      <c r="L59" s="24"/>
      <c r="M59" s="25"/>
      <c r="N59" s="25"/>
    </row>
    <row r="60" spans="1:14" ht="15">
      <c r="A60" s="29" t="s">
        <v>45</v>
      </c>
      <c r="B60" s="30" t="s">
        <v>10</v>
      </c>
      <c r="C60" s="8">
        <f t="shared" si="9"/>
        <v>22.8</v>
      </c>
      <c r="D60" s="8">
        <f t="shared" si="9"/>
        <v>22.8</v>
      </c>
      <c r="E60" s="23">
        <f t="shared" si="10"/>
        <v>100</v>
      </c>
      <c r="F60" s="31">
        <v>22.8</v>
      </c>
      <c r="G60" s="31">
        <v>22.8</v>
      </c>
      <c r="H60" s="24">
        <f t="shared" si="11"/>
        <v>100</v>
      </c>
      <c r="I60" s="24"/>
      <c r="J60" s="24"/>
      <c r="K60" s="24"/>
      <c r="L60" s="24"/>
      <c r="M60" s="25"/>
      <c r="N60" s="25"/>
    </row>
    <row r="61" spans="1:14" ht="26.25" customHeight="1">
      <c r="A61" s="29" t="s">
        <v>46</v>
      </c>
      <c r="B61" s="30" t="s">
        <v>8</v>
      </c>
      <c r="C61" s="8">
        <f t="shared" si="9"/>
        <v>658.6</v>
      </c>
      <c r="D61" s="8">
        <f t="shared" si="9"/>
        <v>658.5</v>
      </c>
      <c r="E61" s="23">
        <f t="shared" si="10"/>
        <v>99.98481627695111</v>
      </c>
      <c r="F61" s="31">
        <v>658.6</v>
      </c>
      <c r="G61" s="31">
        <v>658.5</v>
      </c>
      <c r="H61" s="24">
        <f t="shared" si="11"/>
        <v>99.98481627695111</v>
      </c>
      <c r="I61" s="24"/>
      <c r="J61" s="24"/>
      <c r="K61" s="24"/>
      <c r="L61" s="24"/>
      <c r="M61" s="25"/>
      <c r="N61" s="25"/>
    </row>
    <row r="62" spans="1:14" ht="15">
      <c r="A62" s="29" t="s">
        <v>47</v>
      </c>
      <c r="B62" s="30" t="s">
        <v>16</v>
      </c>
      <c r="C62" s="8">
        <f t="shared" si="9"/>
        <v>440.7</v>
      </c>
      <c r="D62" s="8">
        <f t="shared" si="9"/>
        <v>438.8</v>
      </c>
      <c r="E62" s="23">
        <f t="shared" si="10"/>
        <v>99.56886771046064</v>
      </c>
      <c r="F62" s="31">
        <v>440.7</v>
      </c>
      <c r="G62" s="31">
        <v>438.8</v>
      </c>
      <c r="H62" s="24">
        <f t="shared" si="11"/>
        <v>99.56886771046064</v>
      </c>
      <c r="I62" s="24"/>
      <c r="J62" s="24"/>
      <c r="K62" s="24"/>
      <c r="L62" s="24"/>
      <c r="M62" s="25"/>
      <c r="N62" s="25"/>
    </row>
    <row r="63" spans="1:14" s="16" customFormat="1" ht="18.75" customHeight="1">
      <c r="A63" s="33"/>
      <c r="B63" s="34" t="s">
        <v>1</v>
      </c>
      <c r="C63" s="26">
        <f>SUM(C52:C62)</f>
        <v>31817</v>
      </c>
      <c r="D63" s="26">
        <f>SUM(D52:D62)</f>
        <v>29840.9</v>
      </c>
      <c r="E63" s="27">
        <f>D63/C63*100</f>
        <v>93.78916931200301</v>
      </c>
      <c r="F63" s="26">
        <f>SUM(F52:F62)</f>
        <v>21965.1</v>
      </c>
      <c r="G63" s="26">
        <f>SUM(G52:G62)</f>
        <v>20065.8</v>
      </c>
      <c r="H63" s="26">
        <f t="shared" si="11"/>
        <v>91.35310105576573</v>
      </c>
      <c r="I63" s="26">
        <f>SUM(I52:I62)</f>
        <v>9851.9</v>
      </c>
      <c r="J63" s="26">
        <f>SUM(J52:J62)</f>
        <v>9775.1</v>
      </c>
      <c r="K63" s="26">
        <f>J63/I63*100</f>
        <v>99.22045493762626</v>
      </c>
      <c r="L63" s="26"/>
      <c r="M63" s="28"/>
      <c r="N63" s="28"/>
    </row>
    <row r="64" spans="1:14" ht="21.75" customHeight="1">
      <c r="A64" s="64" t="s">
        <v>19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25.5" customHeight="1">
      <c r="A65" s="29" t="s">
        <v>48</v>
      </c>
      <c r="B65" s="30" t="s">
        <v>2</v>
      </c>
      <c r="C65" s="8">
        <f aca="true" t="shared" si="12" ref="C65:D75">F65+I65+L65</f>
        <v>86</v>
      </c>
      <c r="D65" s="8">
        <f t="shared" si="12"/>
        <v>86</v>
      </c>
      <c r="E65" s="23">
        <f>D65/C65*100</f>
        <v>100</v>
      </c>
      <c r="F65" s="31">
        <v>86</v>
      </c>
      <c r="G65" s="31">
        <v>86</v>
      </c>
      <c r="H65" s="24">
        <f t="shared" si="11"/>
        <v>100</v>
      </c>
      <c r="I65" s="24"/>
      <c r="J65" s="24"/>
      <c r="K65" s="24"/>
      <c r="L65" s="24"/>
      <c r="M65" s="25"/>
      <c r="N65" s="25"/>
    </row>
    <row r="66" spans="1:14" ht="27" customHeight="1">
      <c r="A66" s="29" t="s">
        <v>49</v>
      </c>
      <c r="B66" s="30" t="s">
        <v>9</v>
      </c>
      <c r="C66" s="8">
        <f t="shared" si="12"/>
        <v>15</v>
      </c>
      <c r="D66" s="8">
        <f t="shared" si="12"/>
        <v>15</v>
      </c>
      <c r="E66" s="23">
        <f aca="true" t="shared" si="13" ref="E66:E76">D66/C66*100</f>
        <v>100</v>
      </c>
      <c r="F66" s="31">
        <v>15</v>
      </c>
      <c r="G66" s="31">
        <v>15</v>
      </c>
      <c r="H66" s="24">
        <f t="shared" si="11"/>
        <v>100</v>
      </c>
      <c r="I66" s="24"/>
      <c r="J66" s="24"/>
      <c r="K66" s="24"/>
      <c r="L66" s="24"/>
      <c r="M66" s="25"/>
      <c r="N66" s="25"/>
    </row>
    <row r="67" spans="1:14" ht="48" customHeight="1">
      <c r="A67" s="29" t="s">
        <v>50</v>
      </c>
      <c r="B67" s="30" t="s">
        <v>3</v>
      </c>
      <c r="C67" s="8">
        <f t="shared" si="12"/>
        <v>5248.1</v>
      </c>
      <c r="D67" s="8">
        <f t="shared" si="12"/>
        <v>4761.2</v>
      </c>
      <c r="E67" s="23">
        <f t="shared" si="13"/>
        <v>90.72235666241116</v>
      </c>
      <c r="F67" s="31">
        <v>5248.1</v>
      </c>
      <c r="G67" s="31">
        <v>4761.2</v>
      </c>
      <c r="H67" s="24">
        <f t="shared" si="11"/>
        <v>90.72235666241116</v>
      </c>
      <c r="I67" s="24"/>
      <c r="J67" s="24"/>
      <c r="K67" s="24"/>
      <c r="L67" s="24"/>
      <c r="M67" s="25"/>
      <c r="N67" s="25"/>
    </row>
    <row r="68" spans="1:14" ht="36.75" customHeight="1">
      <c r="A68" s="29" t="s">
        <v>51</v>
      </c>
      <c r="B68" s="30" t="s">
        <v>0</v>
      </c>
      <c r="C68" s="8">
        <f t="shared" si="12"/>
        <v>5146.8</v>
      </c>
      <c r="D68" s="8">
        <f t="shared" si="12"/>
        <v>4817.3</v>
      </c>
      <c r="E68" s="23">
        <f t="shared" si="13"/>
        <v>93.59796378332167</v>
      </c>
      <c r="F68" s="31">
        <v>5146.8</v>
      </c>
      <c r="G68" s="32">
        <v>4817.3</v>
      </c>
      <c r="H68" s="24">
        <f t="shared" si="11"/>
        <v>93.59796378332167</v>
      </c>
      <c r="I68" s="24"/>
      <c r="J68" s="24"/>
      <c r="K68" s="24"/>
      <c r="L68" s="25"/>
      <c r="M68" s="25"/>
      <c r="N68" s="25"/>
    </row>
    <row r="69" spans="1:14" ht="36.75" customHeight="1">
      <c r="A69" s="29" t="s">
        <v>52</v>
      </c>
      <c r="B69" s="30" t="s">
        <v>61</v>
      </c>
      <c r="C69" s="8">
        <f t="shared" si="12"/>
        <v>6.8</v>
      </c>
      <c r="D69" s="8">
        <f t="shared" si="12"/>
        <v>6.8</v>
      </c>
      <c r="E69" s="23">
        <f t="shared" si="13"/>
        <v>100</v>
      </c>
      <c r="F69" s="31">
        <v>6.8</v>
      </c>
      <c r="G69" s="32">
        <v>6.8</v>
      </c>
      <c r="H69" s="24">
        <f t="shared" si="11"/>
        <v>100</v>
      </c>
      <c r="I69" s="24"/>
      <c r="J69" s="31"/>
      <c r="K69" s="31"/>
      <c r="L69" s="25"/>
      <c r="M69" s="25"/>
      <c r="N69" s="25"/>
    </row>
    <row r="70" spans="1:14" ht="17.25" customHeight="1">
      <c r="A70" s="29" t="s">
        <v>39</v>
      </c>
      <c r="B70" s="30" t="s">
        <v>5</v>
      </c>
      <c r="C70" s="8">
        <f t="shared" si="12"/>
        <v>20825.800000000003</v>
      </c>
      <c r="D70" s="8">
        <f t="shared" si="12"/>
        <v>20556.6</v>
      </c>
      <c r="E70" s="23">
        <f t="shared" si="13"/>
        <v>98.70737258592706</v>
      </c>
      <c r="F70" s="31">
        <v>12370.2</v>
      </c>
      <c r="G70" s="31">
        <v>12101</v>
      </c>
      <c r="H70" s="24">
        <f t="shared" si="11"/>
        <v>97.82380236374513</v>
      </c>
      <c r="I70" s="24">
        <v>8455.6</v>
      </c>
      <c r="J70" s="31">
        <v>8455.6</v>
      </c>
      <c r="K70" s="31">
        <f>J70/I70*100</f>
        <v>100</v>
      </c>
      <c r="L70" s="24"/>
      <c r="M70" s="25"/>
      <c r="N70" s="25"/>
    </row>
    <row r="71" spans="1:14" ht="36.75" customHeight="1">
      <c r="A71" s="29" t="s">
        <v>62</v>
      </c>
      <c r="B71" s="30" t="s">
        <v>6</v>
      </c>
      <c r="C71" s="8">
        <f t="shared" si="12"/>
        <v>9881.3</v>
      </c>
      <c r="D71" s="8">
        <f t="shared" si="12"/>
        <v>7478</v>
      </c>
      <c r="E71" s="23">
        <f t="shared" si="13"/>
        <v>75.6783014380699</v>
      </c>
      <c r="F71" s="31">
        <v>7558.7</v>
      </c>
      <c r="G71" s="31">
        <v>5155.4</v>
      </c>
      <c r="H71" s="24">
        <f t="shared" si="11"/>
        <v>68.20485004035085</v>
      </c>
      <c r="I71" s="24">
        <v>2322.6</v>
      </c>
      <c r="J71" s="31">
        <v>2322.6</v>
      </c>
      <c r="K71" s="31">
        <f>J71/I71*100</f>
        <v>100</v>
      </c>
      <c r="L71" s="24"/>
      <c r="M71" s="25"/>
      <c r="N71" s="25"/>
    </row>
    <row r="72" spans="1:14" ht="23.25" customHeight="1">
      <c r="A72" s="29" t="s">
        <v>63</v>
      </c>
      <c r="B72" s="30" t="s">
        <v>7</v>
      </c>
      <c r="C72" s="8">
        <f t="shared" si="12"/>
        <v>10</v>
      </c>
      <c r="D72" s="8">
        <f t="shared" si="12"/>
        <v>10</v>
      </c>
      <c r="E72" s="23">
        <f t="shared" si="13"/>
        <v>100</v>
      </c>
      <c r="F72" s="31">
        <v>10</v>
      </c>
      <c r="G72" s="31">
        <v>10</v>
      </c>
      <c r="H72" s="24">
        <f t="shared" si="11"/>
        <v>100</v>
      </c>
      <c r="I72" s="24"/>
      <c r="J72" s="31"/>
      <c r="K72" s="31"/>
      <c r="L72" s="24"/>
      <c r="M72" s="25"/>
      <c r="N72" s="25"/>
    </row>
    <row r="73" spans="1:14" ht="45" customHeight="1">
      <c r="A73" s="29" t="s">
        <v>64</v>
      </c>
      <c r="B73" s="30" t="s">
        <v>27</v>
      </c>
      <c r="C73" s="8">
        <f t="shared" si="12"/>
        <v>29.8</v>
      </c>
      <c r="D73" s="8">
        <f t="shared" si="12"/>
        <v>29.8</v>
      </c>
      <c r="E73" s="23">
        <f t="shared" si="13"/>
        <v>100</v>
      </c>
      <c r="F73" s="31">
        <v>29.8</v>
      </c>
      <c r="G73" s="31">
        <v>29.8</v>
      </c>
      <c r="H73" s="24">
        <f t="shared" si="11"/>
        <v>100</v>
      </c>
      <c r="I73" s="24"/>
      <c r="J73" s="31"/>
      <c r="K73" s="31"/>
      <c r="L73" s="24"/>
      <c r="M73" s="25"/>
      <c r="N73" s="25"/>
    </row>
    <row r="74" spans="1:14" ht="36.75" customHeight="1">
      <c r="A74" s="29" t="s">
        <v>65</v>
      </c>
      <c r="B74" s="30" t="s">
        <v>8</v>
      </c>
      <c r="C74" s="8">
        <f t="shared" si="12"/>
        <v>75.3</v>
      </c>
      <c r="D74" s="8">
        <f t="shared" si="12"/>
        <v>63.9</v>
      </c>
      <c r="E74" s="23">
        <f t="shared" si="13"/>
        <v>84.86055776892431</v>
      </c>
      <c r="F74" s="31">
        <v>75.3</v>
      </c>
      <c r="G74" s="31">
        <v>63.9</v>
      </c>
      <c r="H74" s="24">
        <f t="shared" si="11"/>
        <v>84.86055776892431</v>
      </c>
      <c r="I74" s="24"/>
      <c r="J74" s="24"/>
      <c r="K74" s="24"/>
      <c r="L74" s="24"/>
      <c r="M74" s="25"/>
      <c r="N74" s="25"/>
    </row>
    <row r="75" spans="1:14" ht="16.5" customHeight="1">
      <c r="A75" s="29" t="s">
        <v>66</v>
      </c>
      <c r="B75" s="30" t="s">
        <v>16</v>
      </c>
      <c r="C75" s="8">
        <f t="shared" si="12"/>
        <v>571</v>
      </c>
      <c r="D75" s="8">
        <f t="shared" si="12"/>
        <v>561</v>
      </c>
      <c r="E75" s="23">
        <f t="shared" si="13"/>
        <v>98.24868651488616</v>
      </c>
      <c r="F75" s="31">
        <v>571</v>
      </c>
      <c r="G75" s="31">
        <v>561</v>
      </c>
      <c r="H75" s="24">
        <f t="shared" si="11"/>
        <v>98.24868651488616</v>
      </c>
      <c r="I75" s="24"/>
      <c r="J75" s="24"/>
      <c r="K75" s="24"/>
      <c r="L75" s="24"/>
      <c r="M75" s="25"/>
      <c r="N75" s="25"/>
    </row>
    <row r="76" spans="1:14" s="16" customFormat="1" ht="22.5" customHeight="1">
      <c r="A76" s="33"/>
      <c r="B76" s="34" t="s">
        <v>1</v>
      </c>
      <c r="C76" s="26">
        <f>SUM(C65:C75)</f>
        <v>41895.90000000001</v>
      </c>
      <c r="D76" s="26">
        <f>SUM(D65:D75)</f>
        <v>38385.6</v>
      </c>
      <c r="E76" s="27">
        <f t="shared" si="13"/>
        <v>91.62137583868586</v>
      </c>
      <c r="F76" s="26">
        <f>SUM(F65:F75)</f>
        <v>31117.7</v>
      </c>
      <c r="G76" s="26">
        <f>SUM(G65:G75)</f>
        <v>27607.399999999998</v>
      </c>
      <c r="H76" s="26">
        <f t="shared" si="11"/>
        <v>88.71928195207228</v>
      </c>
      <c r="I76" s="26">
        <f>SUM(I65:I75)</f>
        <v>10778.2</v>
      </c>
      <c r="J76" s="26">
        <f>SUM(J65:J75)</f>
        <v>10778.2</v>
      </c>
      <c r="K76" s="26">
        <f>J76/I76*100</f>
        <v>100</v>
      </c>
      <c r="L76" s="26"/>
      <c r="M76" s="28"/>
      <c r="N76" s="28"/>
    </row>
    <row r="77" spans="1:14" ht="15.75" customHeight="1">
      <c r="A77" s="63" t="s">
        <v>20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47.25" customHeight="1">
      <c r="A78" s="17">
        <v>62</v>
      </c>
      <c r="B78" s="18" t="s">
        <v>3</v>
      </c>
      <c r="C78" s="8">
        <f aca="true" t="shared" si="14" ref="C78:D88">F78+I78+L78</f>
        <v>1519.3</v>
      </c>
      <c r="D78" s="8">
        <f t="shared" si="14"/>
        <v>1321.1</v>
      </c>
      <c r="E78" s="23">
        <f aca="true" t="shared" si="15" ref="E78:E89">D78/C78*100</f>
        <v>86.9545185282696</v>
      </c>
      <c r="F78" s="31">
        <v>1519.3</v>
      </c>
      <c r="G78" s="31">
        <v>1321.1</v>
      </c>
      <c r="H78" s="24">
        <f t="shared" si="11"/>
        <v>86.9545185282696</v>
      </c>
      <c r="I78" s="24"/>
      <c r="J78" s="24"/>
      <c r="K78" s="24"/>
      <c r="L78" s="24"/>
      <c r="M78" s="25"/>
      <c r="N78" s="25"/>
    </row>
    <row r="79" spans="1:14" ht="36.75" customHeight="1">
      <c r="A79" s="17">
        <v>63</v>
      </c>
      <c r="B79" s="18" t="s">
        <v>0</v>
      </c>
      <c r="C79" s="8">
        <f t="shared" si="14"/>
        <v>1598.1</v>
      </c>
      <c r="D79" s="8">
        <f t="shared" si="14"/>
        <v>1488.2</v>
      </c>
      <c r="E79" s="23">
        <f t="shared" si="15"/>
        <v>93.12308366184845</v>
      </c>
      <c r="F79" s="31">
        <v>1598.1</v>
      </c>
      <c r="G79" s="31">
        <v>1488.2</v>
      </c>
      <c r="H79" s="24">
        <f t="shared" si="11"/>
        <v>93.12308366184845</v>
      </c>
      <c r="I79" s="24"/>
      <c r="J79" s="24"/>
      <c r="K79" s="24"/>
      <c r="L79" s="24"/>
      <c r="M79" s="25"/>
      <c r="N79" s="25"/>
    </row>
    <row r="80" spans="1:14" ht="36.75" customHeight="1">
      <c r="A80" s="17">
        <v>64</v>
      </c>
      <c r="B80" s="18" t="s">
        <v>61</v>
      </c>
      <c r="C80" s="8">
        <f t="shared" si="14"/>
        <v>52.5</v>
      </c>
      <c r="D80" s="8">
        <f t="shared" si="14"/>
        <v>52.5</v>
      </c>
      <c r="E80" s="23"/>
      <c r="F80" s="31">
        <v>52.5</v>
      </c>
      <c r="G80" s="31">
        <v>52.5</v>
      </c>
      <c r="H80" s="24">
        <f t="shared" si="11"/>
        <v>100</v>
      </c>
      <c r="I80" s="24"/>
      <c r="J80" s="24"/>
      <c r="K80" s="24"/>
      <c r="L80" s="24"/>
      <c r="M80" s="25"/>
      <c r="N80" s="25"/>
    </row>
    <row r="81" spans="1:14" ht="21.75" customHeight="1">
      <c r="A81" s="17">
        <v>65</v>
      </c>
      <c r="B81" s="18" t="s">
        <v>5</v>
      </c>
      <c r="C81" s="8">
        <f t="shared" si="14"/>
        <v>9626.199999999999</v>
      </c>
      <c r="D81" s="8">
        <f t="shared" si="14"/>
        <v>9616.6</v>
      </c>
      <c r="E81" s="23">
        <f t="shared" si="15"/>
        <v>99.90027217385887</v>
      </c>
      <c r="F81" s="24">
        <v>3749.7</v>
      </c>
      <c r="G81" s="24">
        <v>3740.1</v>
      </c>
      <c r="H81" s="24">
        <f t="shared" si="11"/>
        <v>99.74397951836147</v>
      </c>
      <c r="I81" s="24">
        <v>4620.6</v>
      </c>
      <c r="J81" s="24">
        <v>4620.6</v>
      </c>
      <c r="K81" s="24">
        <f>J81/I81*100</f>
        <v>100</v>
      </c>
      <c r="L81" s="24">
        <v>1255.9</v>
      </c>
      <c r="M81" s="31">
        <v>1255.9</v>
      </c>
      <c r="N81" s="24">
        <f>M81/L81*100</f>
        <v>100</v>
      </c>
    </row>
    <row r="82" spans="1:14" ht="36.75" customHeight="1">
      <c r="A82" s="17">
        <v>66</v>
      </c>
      <c r="B82" s="18" t="s">
        <v>6</v>
      </c>
      <c r="C82" s="8">
        <f t="shared" si="14"/>
        <v>10</v>
      </c>
      <c r="D82" s="8">
        <f t="shared" si="14"/>
        <v>10</v>
      </c>
      <c r="E82" s="23">
        <f t="shared" si="15"/>
        <v>100</v>
      </c>
      <c r="F82" s="31">
        <v>10</v>
      </c>
      <c r="G82" s="31">
        <v>10</v>
      </c>
      <c r="H82" s="24">
        <f t="shared" si="11"/>
        <v>100</v>
      </c>
      <c r="I82" s="24"/>
      <c r="J82" s="24"/>
      <c r="K82" s="24"/>
      <c r="L82" s="24"/>
      <c r="M82" s="25"/>
      <c r="N82" s="25"/>
    </row>
    <row r="83" spans="1:14" ht="36.75" customHeight="1">
      <c r="A83" s="17">
        <v>67</v>
      </c>
      <c r="B83" s="18" t="s">
        <v>11</v>
      </c>
      <c r="C83" s="8">
        <f t="shared" si="14"/>
        <v>10</v>
      </c>
      <c r="D83" s="8">
        <f t="shared" si="14"/>
        <v>10</v>
      </c>
      <c r="E83" s="23"/>
      <c r="F83" s="31">
        <v>10</v>
      </c>
      <c r="G83" s="31">
        <v>10</v>
      </c>
      <c r="H83" s="24">
        <f t="shared" si="11"/>
        <v>100</v>
      </c>
      <c r="I83" s="24"/>
      <c r="J83" s="24"/>
      <c r="K83" s="24"/>
      <c r="L83" s="24"/>
      <c r="M83" s="25"/>
      <c r="N83" s="25"/>
    </row>
    <row r="84" spans="1:14" ht="19.5" customHeight="1">
      <c r="A84" s="17">
        <v>68</v>
      </c>
      <c r="B84" s="18" t="s">
        <v>10</v>
      </c>
      <c r="C84" s="8">
        <f t="shared" si="14"/>
        <v>30.3</v>
      </c>
      <c r="D84" s="8">
        <f t="shared" si="14"/>
        <v>30.3</v>
      </c>
      <c r="E84" s="23">
        <f t="shared" si="15"/>
        <v>100</v>
      </c>
      <c r="F84" s="31">
        <v>30.3</v>
      </c>
      <c r="G84" s="31">
        <v>30.3</v>
      </c>
      <c r="H84" s="24">
        <f t="shared" si="11"/>
        <v>100</v>
      </c>
      <c r="I84" s="24"/>
      <c r="J84" s="24"/>
      <c r="K84" s="24"/>
      <c r="L84" s="24"/>
      <c r="M84" s="25"/>
      <c r="N84" s="25"/>
    </row>
    <row r="85" spans="1:14" ht="30">
      <c r="A85" s="17">
        <v>69</v>
      </c>
      <c r="B85" s="18" t="s">
        <v>53</v>
      </c>
      <c r="C85" s="8">
        <f t="shared" si="14"/>
        <v>200</v>
      </c>
      <c r="D85" s="8">
        <f t="shared" si="14"/>
        <v>200</v>
      </c>
      <c r="E85" s="23">
        <f>D85/C85*100</f>
        <v>100</v>
      </c>
      <c r="F85" s="31">
        <v>200</v>
      </c>
      <c r="G85" s="31">
        <v>200</v>
      </c>
      <c r="H85" s="24">
        <f t="shared" si="11"/>
        <v>100</v>
      </c>
      <c r="I85" s="24"/>
      <c r="J85" s="24"/>
      <c r="K85" s="24"/>
      <c r="L85" s="24"/>
      <c r="M85" s="25"/>
      <c r="N85" s="25"/>
    </row>
    <row r="86" spans="1:14" ht="36.75" customHeight="1">
      <c r="A86" s="17">
        <v>70</v>
      </c>
      <c r="B86" s="18" t="s">
        <v>8</v>
      </c>
      <c r="C86" s="8">
        <f t="shared" si="14"/>
        <v>79.5</v>
      </c>
      <c r="D86" s="8">
        <f t="shared" si="14"/>
        <v>79.5</v>
      </c>
      <c r="E86" s="23">
        <f t="shared" si="15"/>
        <v>100</v>
      </c>
      <c r="F86" s="31">
        <v>79.5</v>
      </c>
      <c r="G86" s="31">
        <v>79.5</v>
      </c>
      <c r="H86" s="24">
        <f t="shared" si="11"/>
        <v>100</v>
      </c>
      <c r="I86" s="24"/>
      <c r="J86" s="24"/>
      <c r="K86" s="24"/>
      <c r="L86" s="24"/>
      <c r="M86" s="25"/>
      <c r="N86" s="25"/>
    </row>
    <row r="87" spans="1:14" ht="17.25" customHeight="1">
      <c r="A87" s="17">
        <v>71</v>
      </c>
      <c r="B87" s="18" t="s">
        <v>16</v>
      </c>
      <c r="C87" s="8">
        <f t="shared" si="14"/>
        <v>317.3</v>
      </c>
      <c r="D87" s="8">
        <f t="shared" si="14"/>
        <v>317.3</v>
      </c>
      <c r="E87" s="23">
        <f t="shared" si="15"/>
        <v>100</v>
      </c>
      <c r="F87" s="31">
        <v>317.3</v>
      </c>
      <c r="G87" s="31">
        <v>317.3</v>
      </c>
      <c r="H87" s="24">
        <f t="shared" si="11"/>
        <v>100</v>
      </c>
      <c r="I87" s="24"/>
      <c r="J87" s="24"/>
      <c r="K87" s="24"/>
      <c r="L87" s="24"/>
      <c r="M87" s="25"/>
      <c r="N87" s="25"/>
    </row>
    <row r="88" spans="1:14" ht="36.75" customHeight="1">
      <c r="A88" s="17">
        <v>72</v>
      </c>
      <c r="B88" s="10" t="s">
        <v>58</v>
      </c>
      <c r="C88" s="8">
        <f t="shared" si="14"/>
        <v>4974.5</v>
      </c>
      <c r="D88" s="8">
        <f t="shared" si="14"/>
        <v>4941.9</v>
      </c>
      <c r="E88" s="23">
        <f t="shared" si="15"/>
        <v>99.3446577545482</v>
      </c>
      <c r="F88" s="31">
        <v>608.5</v>
      </c>
      <c r="G88" s="31">
        <v>597.7</v>
      </c>
      <c r="H88" s="24">
        <f t="shared" si="11"/>
        <v>98.22514379622021</v>
      </c>
      <c r="I88" s="31">
        <v>1047.8</v>
      </c>
      <c r="J88" s="31">
        <v>1042.6</v>
      </c>
      <c r="K88" s="31">
        <f>J88/I88*100</f>
        <v>99.50372208436724</v>
      </c>
      <c r="L88" s="31">
        <v>3318.2</v>
      </c>
      <c r="M88" s="32">
        <v>3301.6</v>
      </c>
      <c r="N88" s="24">
        <f>M88/L88*100</f>
        <v>99.49972876860949</v>
      </c>
    </row>
    <row r="89" spans="1:14" s="16" customFormat="1" ht="27.75" customHeight="1">
      <c r="A89" s="21"/>
      <c r="B89" s="22" t="s">
        <v>1</v>
      </c>
      <c r="C89" s="26">
        <f>SUM(C78:C88)</f>
        <v>18417.699999999997</v>
      </c>
      <c r="D89" s="26">
        <f>SUM(D78:D88)</f>
        <v>18067.4</v>
      </c>
      <c r="E89" s="27">
        <f t="shared" si="15"/>
        <v>98.09802526917044</v>
      </c>
      <c r="F89" s="26">
        <f>SUM(F78:F88)</f>
        <v>8175.2</v>
      </c>
      <c r="G89" s="26">
        <f>SUM(G78:G88)</f>
        <v>7846.7</v>
      </c>
      <c r="H89" s="26">
        <f t="shared" si="11"/>
        <v>95.98174968196497</v>
      </c>
      <c r="I89" s="26">
        <f>SUM(I78:I88)</f>
        <v>5668.400000000001</v>
      </c>
      <c r="J89" s="26">
        <f>SUM(J78:J88)</f>
        <v>5663.200000000001</v>
      </c>
      <c r="K89" s="26">
        <f>J89/I89*100</f>
        <v>99.90826335473855</v>
      </c>
      <c r="L89" s="26">
        <f>SUM(L78:L88)</f>
        <v>4574.1</v>
      </c>
      <c r="M89" s="26">
        <f>SUM(M78:M88)</f>
        <v>4557.5</v>
      </c>
      <c r="N89" s="28">
        <f>M89/L89*100</f>
        <v>99.63708707723923</v>
      </c>
    </row>
    <row r="90" spans="1:14" ht="22.5" customHeight="1">
      <c r="A90" s="63" t="s">
        <v>21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36.75" customHeight="1">
      <c r="A91" s="17">
        <v>73</v>
      </c>
      <c r="B91" s="18" t="s">
        <v>2</v>
      </c>
      <c r="C91" s="8">
        <f aca="true" t="shared" si="16" ref="C91:D102">F91+I91+L91</f>
        <v>39.8</v>
      </c>
      <c r="D91" s="8">
        <f t="shared" si="16"/>
        <v>39.8</v>
      </c>
      <c r="E91" s="23">
        <f>D91/C91*100</f>
        <v>100</v>
      </c>
      <c r="F91" s="31">
        <v>39.8</v>
      </c>
      <c r="G91" s="31">
        <v>39.8</v>
      </c>
      <c r="H91" s="24">
        <f t="shared" si="11"/>
        <v>100</v>
      </c>
      <c r="I91" s="24"/>
      <c r="J91" s="24"/>
      <c r="K91" s="24"/>
      <c r="L91" s="24"/>
      <c r="M91" s="25"/>
      <c r="N91" s="25"/>
    </row>
    <row r="92" spans="1:14" ht="24" customHeight="1">
      <c r="A92" s="17">
        <v>74</v>
      </c>
      <c r="B92" s="18" t="s">
        <v>9</v>
      </c>
      <c r="C92" s="8">
        <f t="shared" si="16"/>
        <v>20</v>
      </c>
      <c r="D92" s="8">
        <f t="shared" si="16"/>
        <v>20</v>
      </c>
      <c r="E92" s="23">
        <f aca="true" t="shared" si="17" ref="E92:E103">D92/C92*100</f>
        <v>100</v>
      </c>
      <c r="F92" s="31">
        <v>20</v>
      </c>
      <c r="G92" s="31">
        <v>20</v>
      </c>
      <c r="H92" s="24">
        <f t="shared" si="11"/>
        <v>100</v>
      </c>
      <c r="I92" s="24"/>
      <c r="J92" s="24"/>
      <c r="K92" s="24"/>
      <c r="L92" s="24"/>
      <c r="M92" s="25"/>
      <c r="N92" s="25"/>
    </row>
    <row r="93" spans="1:14" ht="47.25" customHeight="1">
      <c r="A93" s="17">
        <v>75</v>
      </c>
      <c r="B93" s="18" t="s">
        <v>3</v>
      </c>
      <c r="C93" s="8">
        <f t="shared" si="16"/>
        <v>2104.8</v>
      </c>
      <c r="D93" s="8">
        <f t="shared" si="16"/>
        <v>1535.7</v>
      </c>
      <c r="E93" s="23">
        <f t="shared" si="17"/>
        <v>72.9618015963512</v>
      </c>
      <c r="F93" s="31">
        <v>2104.8</v>
      </c>
      <c r="G93" s="31">
        <v>1535.7</v>
      </c>
      <c r="H93" s="24">
        <f t="shared" si="11"/>
        <v>72.9618015963512</v>
      </c>
      <c r="I93" s="24"/>
      <c r="J93" s="24"/>
      <c r="K93" s="24"/>
      <c r="L93" s="24"/>
      <c r="M93" s="25"/>
      <c r="N93" s="25"/>
    </row>
    <row r="94" spans="1:14" ht="36.75" customHeight="1">
      <c r="A94" s="17">
        <v>76</v>
      </c>
      <c r="B94" s="18" t="s">
        <v>0</v>
      </c>
      <c r="C94" s="8">
        <f t="shared" si="16"/>
        <v>3400.3</v>
      </c>
      <c r="D94" s="8">
        <f t="shared" si="16"/>
        <v>3036.9</v>
      </c>
      <c r="E94" s="23">
        <f t="shared" si="17"/>
        <v>89.31270770226156</v>
      </c>
      <c r="F94" s="31">
        <v>3400.3</v>
      </c>
      <c r="G94" s="32">
        <v>3036.9</v>
      </c>
      <c r="H94" s="24">
        <f t="shared" si="11"/>
        <v>89.31270770226156</v>
      </c>
      <c r="I94" s="24"/>
      <c r="J94" s="24"/>
      <c r="K94" s="24"/>
      <c r="L94" s="25"/>
      <c r="M94" s="25"/>
      <c r="N94" s="25"/>
    </row>
    <row r="95" spans="1:14" ht="36.75" customHeight="1">
      <c r="A95" s="17">
        <v>77</v>
      </c>
      <c r="B95" s="18" t="s">
        <v>4</v>
      </c>
      <c r="C95" s="8">
        <f t="shared" si="16"/>
        <v>20</v>
      </c>
      <c r="D95" s="8">
        <f t="shared" si="16"/>
        <v>20</v>
      </c>
      <c r="E95" s="23">
        <f t="shared" si="17"/>
        <v>100</v>
      </c>
      <c r="F95" s="31">
        <v>20</v>
      </c>
      <c r="G95" s="31">
        <v>20</v>
      </c>
      <c r="H95" s="24">
        <f t="shared" si="11"/>
        <v>100</v>
      </c>
      <c r="I95" s="24"/>
      <c r="J95" s="31"/>
      <c r="K95" s="24"/>
      <c r="L95" s="24"/>
      <c r="M95" s="25"/>
      <c r="N95" s="25"/>
    </row>
    <row r="96" spans="1:14" ht="18.75" customHeight="1">
      <c r="A96" s="17">
        <v>78</v>
      </c>
      <c r="B96" s="18" t="s">
        <v>5</v>
      </c>
      <c r="C96" s="8">
        <f t="shared" si="16"/>
        <v>19862.9</v>
      </c>
      <c r="D96" s="8">
        <f t="shared" si="16"/>
        <v>19306.6</v>
      </c>
      <c r="E96" s="23">
        <f t="shared" si="17"/>
        <v>97.19930120979312</v>
      </c>
      <c r="F96" s="24">
        <v>10064.8</v>
      </c>
      <c r="G96" s="24">
        <v>9508.5</v>
      </c>
      <c r="H96" s="24">
        <f t="shared" si="11"/>
        <v>94.47281615133932</v>
      </c>
      <c r="I96" s="24">
        <v>9798.1</v>
      </c>
      <c r="J96" s="31">
        <v>9798.1</v>
      </c>
      <c r="K96" s="24">
        <f>J96/I96*100</f>
        <v>100</v>
      </c>
      <c r="L96" s="24"/>
      <c r="M96" s="25"/>
      <c r="N96" s="25"/>
    </row>
    <row r="97" spans="1:14" ht="36.75" customHeight="1">
      <c r="A97" s="17">
        <v>79</v>
      </c>
      <c r="B97" s="18" t="s">
        <v>6</v>
      </c>
      <c r="C97" s="8">
        <f t="shared" si="16"/>
        <v>33.9</v>
      </c>
      <c r="D97" s="8">
        <f t="shared" si="16"/>
        <v>33.9</v>
      </c>
      <c r="E97" s="23">
        <f t="shared" si="17"/>
        <v>100</v>
      </c>
      <c r="F97" s="31">
        <v>33.9</v>
      </c>
      <c r="G97" s="31">
        <v>33.9</v>
      </c>
      <c r="H97" s="24">
        <f t="shared" si="11"/>
        <v>100</v>
      </c>
      <c r="I97" s="24"/>
      <c r="J97" s="31"/>
      <c r="K97" s="24"/>
      <c r="L97" s="24"/>
      <c r="M97" s="25"/>
      <c r="N97" s="25"/>
    </row>
    <row r="98" spans="1:14" ht="36.75" customHeight="1">
      <c r="A98" s="17">
        <v>80</v>
      </c>
      <c r="B98" s="18" t="s">
        <v>7</v>
      </c>
      <c r="C98" s="8">
        <f t="shared" si="16"/>
        <v>10</v>
      </c>
      <c r="D98" s="8">
        <f t="shared" si="16"/>
        <v>10</v>
      </c>
      <c r="E98" s="23">
        <f t="shared" si="17"/>
        <v>100</v>
      </c>
      <c r="F98" s="31">
        <v>10</v>
      </c>
      <c r="G98" s="31">
        <v>10</v>
      </c>
      <c r="H98" s="24">
        <f t="shared" si="11"/>
        <v>100</v>
      </c>
      <c r="I98" s="24"/>
      <c r="J98" s="24"/>
      <c r="K98" s="24"/>
      <c r="L98" s="24"/>
      <c r="M98" s="25"/>
      <c r="N98" s="25"/>
    </row>
    <row r="99" spans="1:14" ht="36.75" customHeight="1">
      <c r="A99" s="17">
        <v>81</v>
      </c>
      <c r="B99" s="18" t="s">
        <v>10</v>
      </c>
      <c r="C99" s="8">
        <f>F99+I99+L99</f>
        <v>44.8</v>
      </c>
      <c r="D99" s="8">
        <f>G99+J99+M99</f>
        <v>44.8</v>
      </c>
      <c r="E99" s="23">
        <f t="shared" si="17"/>
        <v>100</v>
      </c>
      <c r="F99" s="31">
        <v>44.8</v>
      </c>
      <c r="G99" s="31">
        <v>44.8</v>
      </c>
      <c r="H99" s="24">
        <f t="shared" si="11"/>
        <v>100</v>
      </c>
      <c r="I99" s="24"/>
      <c r="J99" s="24"/>
      <c r="K99" s="24"/>
      <c r="L99" s="24"/>
      <c r="M99" s="25"/>
      <c r="N99" s="25"/>
    </row>
    <row r="100" spans="1:14" ht="36.75" customHeight="1">
      <c r="A100" s="17">
        <v>82</v>
      </c>
      <c r="B100" s="18" t="s">
        <v>53</v>
      </c>
      <c r="C100" s="8">
        <f t="shared" si="16"/>
        <v>62.9</v>
      </c>
      <c r="D100" s="8">
        <f t="shared" si="16"/>
        <v>62.9</v>
      </c>
      <c r="E100" s="23">
        <f t="shared" si="17"/>
        <v>100</v>
      </c>
      <c r="F100" s="31">
        <v>62.9</v>
      </c>
      <c r="G100" s="31">
        <v>62.9</v>
      </c>
      <c r="H100" s="24">
        <f t="shared" si="11"/>
        <v>100</v>
      </c>
      <c r="I100" s="24"/>
      <c r="J100" s="24"/>
      <c r="K100" s="24"/>
      <c r="L100" s="24"/>
      <c r="M100" s="25"/>
      <c r="N100" s="25"/>
    </row>
    <row r="101" spans="1:14" ht="36.75" customHeight="1">
      <c r="A101" s="17">
        <v>83</v>
      </c>
      <c r="B101" s="18" t="s">
        <v>8</v>
      </c>
      <c r="C101" s="8">
        <f t="shared" si="16"/>
        <v>135.3</v>
      </c>
      <c r="D101" s="8">
        <f t="shared" si="16"/>
        <v>135.3</v>
      </c>
      <c r="E101" s="23">
        <f t="shared" si="17"/>
        <v>100</v>
      </c>
      <c r="F101" s="31">
        <v>135.3</v>
      </c>
      <c r="G101" s="31">
        <v>135.3</v>
      </c>
      <c r="H101" s="24">
        <f t="shared" si="11"/>
        <v>100</v>
      </c>
      <c r="I101" s="24"/>
      <c r="J101" s="24"/>
      <c r="K101" s="24"/>
      <c r="L101" s="24"/>
      <c r="M101" s="25"/>
      <c r="N101" s="25"/>
    </row>
    <row r="102" spans="1:14" ht="19.5" customHeight="1">
      <c r="A102" s="17">
        <v>84</v>
      </c>
      <c r="B102" s="18" t="s">
        <v>16</v>
      </c>
      <c r="C102" s="8">
        <f t="shared" si="16"/>
        <v>714.1</v>
      </c>
      <c r="D102" s="8">
        <f t="shared" si="16"/>
        <v>576</v>
      </c>
      <c r="E102" s="23">
        <f t="shared" si="17"/>
        <v>80.6609718526817</v>
      </c>
      <c r="F102" s="31">
        <v>714.1</v>
      </c>
      <c r="G102" s="31">
        <v>576</v>
      </c>
      <c r="H102" s="24">
        <f t="shared" si="11"/>
        <v>80.6609718526817</v>
      </c>
      <c r="I102" s="24"/>
      <c r="J102" s="24"/>
      <c r="K102" s="24"/>
      <c r="L102" s="24"/>
      <c r="M102" s="25"/>
      <c r="N102" s="25"/>
    </row>
    <row r="103" spans="1:14" ht="32.25" customHeight="1">
      <c r="A103" s="17">
        <v>85</v>
      </c>
      <c r="B103" s="18" t="s">
        <v>58</v>
      </c>
      <c r="C103" s="8">
        <f>F103+I103+L103</f>
        <v>468.2</v>
      </c>
      <c r="D103" s="8">
        <f>G103+J103+M103</f>
        <v>48.2</v>
      </c>
      <c r="E103" s="23">
        <f t="shared" si="17"/>
        <v>10.2947458351132</v>
      </c>
      <c r="F103" s="31">
        <v>468.2</v>
      </c>
      <c r="G103" s="31">
        <v>48.2</v>
      </c>
      <c r="H103" s="24">
        <f t="shared" si="11"/>
        <v>10.2947458351132</v>
      </c>
      <c r="I103" s="24"/>
      <c r="J103" s="24"/>
      <c r="K103" s="24"/>
      <c r="L103" s="24"/>
      <c r="M103" s="25"/>
      <c r="N103" s="25"/>
    </row>
    <row r="104" spans="1:14" s="16" customFormat="1" ht="20.25" customHeight="1">
      <c r="A104" s="21"/>
      <c r="B104" s="22" t="s">
        <v>1</v>
      </c>
      <c r="C104" s="26">
        <f>SUM(C91:C103)</f>
        <v>26917.000000000004</v>
      </c>
      <c r="D104" s="26">
        <f>SUM(D91:D103)</f>
        <v>24870.100000000002</v>
      </c>
      <c r="E104" s="27">
        <f>D104/C104*100</f>
        <v>92.39551212988074</v>
      </c>
      <c r="F104" s="26">
        <f>SUM(F91:F103)</f>
        <v>17118.899999999998</v>
      </c>
      <c r="G104" s="26">
        <f>SUM(G91:G103)</f>
        <v>15071.999999999998</v>
      </c>
      <c r="H104" s="26">
        <f t="shared" si="11"/>
        <v>88.04304014860767</v>
      </c>
      <c r="I104" s="26">
        <f>SUM(I91:I103)</f>
        <v>9798.1</v>
      </c>
      <c r="J104" s="26">
        <f>SUM(J91:J103)</f>
        <v>9798.1</v>
      </c>
      <c r="K104" s="26">
        <f>J104/I104*100</f>
        <v>100</v>
      </c>
      <c r="L104" s="26"/>
      <c r="M104" s="28"/>
      <c r="N104" s="28"/>
    </row>
    <row r="105" spans="1:14" ht="18" customHeight="1">
      <c r="A105" s="63" t="s">
        <v>22</v>
      </c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5.75" customHeight="1">
      <c r="A106" s="17">
        <v>86</v>
      </c>
      <c r="B106" s="18" t="s">
        <v>2</v>
      </c>
      <c r="C106" s="8">
        <f aca="true" t="shared" si="18" ref="C106:D115">F106+I106+L106</f>
        <v>25</v>
      </c>
      <c r="D106" s="8">
        <f t="shared" si="18"/>
        <v>25</v>
      </c>
      <c r="E106" s="23">
        <f>D106/C106*100</f>
        <v>100</v>
      </c>
      <c r="F106" s="31">
        <v>25</v>
      </c>
      <c r="G106" s="31">
        <v>25</v>
      </c>
      <c r="H106" s="24">
        <f t="shared" si="11"/>
        <v>100</v>
      </c>
      <c r="I106" s="24"/>
      <c r="J106" s="24"/>
      <c r="K106" s="24"/>
      <c r="L106" s="24"/>
      <c r="M106" s="25"/>
      <c r="N106" s="25"/>
    </row>
    <row r="107" spans="1:14" ht="15" customHeight="1">
      <c r="A107" s="17">
        <v>87</v>
      </c>
      <c r="B107" s="18" t="s">
        <v>9</v>
      </c>
      <c r="C107" s="8">
        <f t="shared" si="18"/>
        <v>10</v>
      </c>
      <c r="D107" s="8">
        <f t="shared" si="18"/>
        <v>10</v>
      </c>
      <c r="E107" s="23">
        <f aca="true" t="shared" si="19" ref="E107:E117">D107/C107*100</f>
        <v>100</v>
      </c>
      <c r="F107" s="31">
        <v>10</v>
      </c>
      <c r="G107" s="31">
        <v>10</v>
      </c>
      <c r="H107" s="24">
        <f t="shared" si="11"/>
        <v>100</v>
      </c>
      <c r="I107" s="24"/>
      <c r="J107" s="24"/>
      <c r="K107" s="24"/>
      <c r="L107" s="24"/>
      <c r="M107" s="25"/>
      <c r="N107" s="25"/>
    </row>
    <row r="108" spans="1:14" ht="46.5" customHeight="1">
      <c r="A108" s="17">
        <v>88</v>
      </c>
      <c r="B108" s="18" t="s">
        <v>3</v>
      </c>
      <c r="C108" s="8">
        <f t="shared" si="18"/>
        <v>2131</v>
      </c>
      <c r="D108" s="8">
        <f t="shared" si="18"/>
        <v>1709.3</v>
      </c>
      <c r="E108" s="23">
        <f t="shared" si="19"/>
        <v>80.21116846550915</v>
      </c>
      <c r="F108" s="31">
        <v>2131</v>
      </c>
      <c r="G108" s="31">
        <v>1709.3</v>
      </c>
      <c r="H108" s="24">
        <f t="shared" si="11"/>
        <v>80.21116846550915</v>
      </c>
      <c r="I108" s="24"/>
      <c r="J108" s="24"/>
      <c r="K108" s="24"/>
      <c r="L108" s="24"/>
      <c r="M108" s="25"/>
      <c r="N108" s="25"/>
    </row>
    <row r="109" spans="1:14" ht="36.75" customHeight="1">
      <c r="A109" s="17">
        <v>89</v>
      </c>
      <c r="B109" s="18" t="s">
        <v>0</v>
      </c>
      <c r="C109" s="8">
        <f t="shared" si="18"/>
        <v>3450.7</v>
      </c>
      <c r="D109" s="8">
        <f t="shared" si="18"/>
        <v>3227.8</v>
      </c>
      <c r="E109" s="23">
        <f t="shared" si="19"/>
        <v>93.54044106992785</v>
      </c>
      <c r="F109" s="31">
        <v>3450.7</v>
      </c>
      <c r="G109" s="32">
        <v>3227.8</v>
      </c>
      <c r="H109" s="24">
        <f t="shared" si="11"/>
        <v>93.54044106992785</v>
      </c>
      <c r="I109" s="24"/>
      <c r="J109" s="24"/>
      <c r="K109" s="24"/>
      <c r="L109" s="25"/>
      <c r="M109" s="25"/>
      <c r="N109" s="25"/>
    </row>
    <row r="110" spans="1:14" ht="36.75" customHeight="1">
      <c r="A110" s="17">
        <v>90</v>
      </c>
      <c r="B110" s="18" t="s">
        <v>4</v>
      </c>
      <c r="C110" s="8">
        <f t="shared" si="18"/>
        <v>9.8</v>
      </c>
      <c r="D110" s="8">
        <f t="shared" si="18"/>
        <v>9.8</v>
      </c>
      <c r="E110" s="23">
        <f t="shared" si="19"/>
        <v>100</v>
      </c>
      <c r="F110" s="31">
        <v>9.8</v>
      </c>
      <c r="G110" s="31">
        <v>9.8</v>
      </c>
      <c r="H110" s="24">
        <f t="shared" si="11"/>
        <v>100</v>
      </c>
      <c r="I110" s="24"/>
      <c r="J110" s="31"/>
      <c r="K110" s="24"/>
      <c r="L110" s="24"/>
      <c r="M110" s="25"/>
      <c r="N110" s="25"/>
    </row>
    <row r="111" spans="1:14" ht="22.5" customHeight="1">
      <c r="A111" s="17">
        <v>91</v>
      </c>
      <c r="B111" s="18" t="s">
        <v>5</v>
      </c>
      <c r="C111" s="8">
        <f t="shared" si="18"/>
        <v>13531.1</v>
      </c>
      <c r="D111" s="8">
        <f t="shared" si="18"/>
        <v>11663.1</v>
      </c>
      <c r="E111" s="23">
        <f t="shared" si="19"/>
        <v>86.19476613135664</v>
      </c>
      <c r="F111" s="24">
        <v>6697</v>
      </c>
      <c r="G111" s="24">
        <v>6154.3</v>
      </c>
      <c r="H111" s="24">
        <f t="shared" si="11"/>
        <v>91.89637150963118</v>
      </c>
      <c r="I111" s="24">
        <v>6834.1</v>
      </c>
      <c r="J111" s="31">
        <v>5508.8</v>
      </c>
      <c r="K111" s="24">
        <f>J111/I111*100</f>
        <v>80.60754159289445</v>
      </c>
      <c r="L111" s="24"/>
      <c r="M111" s="25"/>
      <c r="N111" s="24"/>
    </row>
    <row r="112" spans="1:14" ht="36.75" customHeight="1">
      <c r="A112" s="17">
        <v>92</v>
      </c>
      <c r="B112" s="18" t="s">
        <v>6</v>
      </c>
      <c r="C112" s="8">
        <f t="shared" si="18"/>
        <v>10</v>
      </c>
      <c r="D112" s="8">
        <f t="shared" si="18"/>
        <v>10</v>
      </c>
      <c r="E112" s="23">
        <f t="shared" si="19"/>
        <v>100</v>
      </c>
      <c r="F112" s="31">
        <v>10</v>
      </c>
      <c r="G112" s="31">
        <v>10</v>
      </c>
      <c r="H112" s="24">
        <f t="shared" si="11"/>
        <v>100</v>
      </c>
      <c r="I112" s="24"/>
      <c r="J112" s="31"/>
      <c r="K112" s="24"/>
      <c r="L112" s="24"/>
      <c r="M112" s="25"/>
      <c r="N112" s="25"/>
    </row>
    <row r="113" spans="1:14" ht="36.75" customHeight="1">
      <c r="A113" s="17">
        <v>93</v>
      </c>
      <c r="B113" s="18" t="s">
        <v>7</v>
      </c>
      <c r="C113" s="8">
        <f t="shared" si="18"/>
        <v>10</v>
      </c>
      <c r="D113" s="8">
        <f t="shared" si="18"/>
        <v>10</v>
      </c>
      <c r="E113" s="23">
        <f t="shared" si="19"/>
        <v>100</v>
      </c>
      <c r="F113" s="31">
        <v>10</v>
      </c>
      <c r="G113" s="31">
        <v>10</v>
      </c>
      <c r="H113" s="24">
        <f t="shared" si="11"/>
        <v>100</v>
      </c>
      <c r="I113" s="24"/>
      <c r="J113" s="24"/>
      <c r="K113" s="24"/>
      <c r="L113" s="24"/>
      <c r="M113" s="25"/>
      <c r="N113" s="25"/>
    </row>
    <row r="114" spans="1:14" ht="21.75" customHeight="1">
      <c r="A114" s="17">
        <v>94</v>
      </c>
      <c r="B114" s="18" t="s">
        <v>10</v>
      </c>
      <c r="C114" s="8">
        <f t="shared" si="18"/>
        <v>23.7</v>
      </c>
      <c r="D114" s="8">
        <f t="shared" si="18"/>
        <v>23.7</v>
      </c>
      <c r="E114" s="23">
        <f t="shared" si="19"/>
        <v>100</v>
      </c>
      <c r="F114" s="31">
        <v>23.7</v>
      </c>
      <c r="G114" s="31">
        <v>23.7</v>
      </c>
      <c r="H114" s="24">
        <f>G114/F114*100</f>
        <v>100</v>
      </c>
      <c r="I114" s="24"/>
      <c r="J114" s="24"/>
      <c r="K114" s="24"/>
      <c r="L114" s="24"/>
      <c r="M114" s="25"/>
      <c r="N114" s="25"/>
    </row>
    <row r="115" spans="1:14" ht="36.75" customHeight="1">
      <c r="A115" s="17">
        <v>95</v>
      </c>
      <c r="B115" s="18" t="s">
        <v>8</v>
      </c>
      <c r="C115" s="8">
        <f t="shared" si="18"/>
        <v>30</v>
      </c>
      <c r="D115" s="8">
        <f t="shared" si="18"/>
        <v>30</v>
      </c>
      <c r="E115" s="23">
        <f t="shared" si="19"/>
        <v>100</v>
      </c>
      <c r="F115" s="31">
        <v>30</v>
      </c>
      <c r="G115" s="31">
        <v>30</v>
      </c>
      <c r="H115" s="24">
        <f>G115/F115*100</f>
        <v>100</v>
      </c>
      <c r="I115" s="24"/>
      <c r="J115" s="24"/>
      <c r="K115" s="24"/>
      <c r="L115" s="24"/>
      <c r="M115" s="25"/>
      <c r="N115" s="25"/>
    </row>
    <row r="116" spans="1:14" ht="18" customHeight="1">
      <c r="A116" s="17">
        <v>96</v>
      </c>
      <c r="B116" s="18" t="s">
        <v>16</v>
      </c>
      <c r="C116" s="8">
        <f>F116+I116+L116</f>
        <v>402.7</v>
      </c>
      <c r="D116" s="8">
        <f>G116+J116+M116</f>
        <v>396.5</v>
      </c>
      <c r="E116" s="23">
        <f>D116/C116*100</f>
        <v>98.46039235162652</v>
      </c>
      <c r="F116" s="31">
        <v>402.7</v>
      </c>
      <c r="G116" s="31">
        <v>396.5</v>
      </c>
      <c r="H116" s="24">
        <f>G116/F116*100</f>
        <v>98.46039235162652</v>
      </c>
      <c r="I116" s="24"/>
      <c r="J116" s="24"/>
      <c r="K116" s="24"/>
      <c r="L116" s="24"/>
      <c r="M116" s="25"/>
      <c r="N116" s="25"/>
    </row>
    <row r="117" spans="1:14" s="16" customFormat="1" ht="18.75" customHeight="1">
      <c r="A117" s="21"/>
      <c r="B117" s="22" t="s">
        <v>1</v>
      </c>
      <c r="C117" s="26">
        <f>SUM(C106:C116)</f>
        <v>19634</v>
      </c>
      <c r="D117" s="26">
        <f>SUM(D106:D116)</f>
        <v>17115.2</v>
      </c>
      <c r="E117" s="27">
        <f t="shared" si="19"/>
        <v>87.17123357441174</v>
      </c>
      <c r="F117" s="26">
        <f>SUM(F106:F116)</f>
        <v>12799.900000000001</v>
      </c>
      <c r="G117" s="26">
        <f>SUM(G106:G116)</f>
        <v>11606.400000000001</v>
      </c>
      <c r="H117" s="26">
        <f>G117/F117*100</f>
        <v>90.67570840397191</v>
      </c>
      <c r="I117" s="26">
        <f>SUM(I106:I116)</f>
        <v>6834.1</v>
      </c>
      <c r="J117" s="26">
        <f>SUM(J106:J116)</f>
        <v>5508.8</v>
      </c>
      <c r="K117" s="26">
        <f>J117/I117*100</f>
        <v>80.60754159289445</v>
      </c>
      <c r="L117" s="26"/>
      <c r="M117" s="26"/>
      <c r="N117" s="26"/>
    </row>
    <row r="118" spans="1:14" ht="20.25" customHeight="1">
      <c r="A118" s="63" t="s">
        <v>23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14" ht="27.75" customHeight="1">
      <c r="A119" s="17">
        <v>97</v>
      </c>
      <c r="B119" s="18" t="s">
        <v>2</v>
      </c>
      <c r="C119" s="8">
        <f aca="true" t="shared" si="20" ref="C119:D125">F119+I119+L119</f>
        <v>78</v>
      </c>
      <c r="D119" s="8">
        <f t="shared" si="20"/>
        <v>78</v>
      </c>
      <c r="E119" s="23">
        <f>D119/C119*100</f>
        <v>100</v>
      </c>
      <c r="F119" s="31">
        <v>78</v>
      </c>
      <c r="G119" s="31">
        <v>78</v>
      </c>
      <c r="H119" s="24">
        <f aca="true" t="shared" si="21" ref="H119:H139">G119/F119*100</f>
        <v>100</v>
      </c>
      <c r="I119" s="24"/>
      <c r="J119" s="24"/>
      <c r="K119" s="24"/>
      <c r="L119" s="24"/>
      <c r="M119" s="25"/>
      <c r="N119" s="25"/>
    </row>
    <row r="120" spans="1:14" ht="49.5" customHeight="1">
      <c r="A120" s="17">
        <v>98</v>
      </c>
      <c r="B120" s="18" t="s">
        <v>3</v>
      </c>
      <c r="C120" s="8">
        <f t="shared" si="20"/>
        <v>5149.200000000001</v>
      </c>
      <c r="D120" s="8">
        <f t="shared" si="20"/>
        <v>5051.299999999999</v>
      </c>
      <c r="E120" s="23">
        <f aca="true" t="shared" si="22" ref="E120:E126">D120/C120*100</f>
        <v>98.09873378388873</v>
      </c>
      <c r="F120" s="31">
        <v>2652.9</v>
      </c>
      <c r="G120" s="31">
        <v>2555.1</v>
      </c>
      <c r="H120" s="24">
        <f t="shared" si="21"/>
        <v>96.31346827999548</v>
      </c>
      <c r="I120" s="31">
        <v>2496.3</v>
      </c>
      <c r="J120" s="31">
        <v>2496.2</v>
      </c>
      <c r="K120" s="24">
        <f>J120/I120*100</f>
        <v>99.9959940712254</v>
      </c>
      <c r="L120" s="24"/>
      <c r="M120" s="25"/>
      <c r="N120" s="25"/>
    </row>
    <row r="121" spans="1:14" ht="36.75" customHeight="1">
      <c r="A121" s="17">
        <v>99</v>
      </c>
      <c r="B121" s="18" t="s">
        <v>0</v>
      </c>
      <c r="C121" s="8">
        <f t="shared" si="20"/>
        <v>3397.4</v>
      </c>
      <c r="D121" s="8">
        <f t="shared" si="20"/>
        <v>3371.1</v>
      </c>
      <c r="E121" s="23">
        <f t="shared" si="22"/>
        <v>99.22587861305703</v>
      </c>
      <c r="F121" s="31">
        <v>3397.4</v>
      </c>
      <c r="G121" s="32">
        <v>3371.1</v>
      </c>
      <c r="H121" s="24">
        <f t="shared" si="21"/>
        <v>99.22587861305703</v>
      </c>
      <c r="I121" s="24"/>
      <c r="J121" s="24"/>
      <c r="K121" s="24"/>
      <c r="L121" s="25"/>
      <c r="M121" s="25"/>
      <c r="N121" s="25"/>
    </row>
    <row r="122" spans="1:14" ht="36.75" customHeight="1">
      <c r="A122" s="17">
        <v>100</v>
      </c>
      <c r="B122" s="18" t="s">
        <v>4</v>
      </c>
      <c r="C122" s="8">
        <f t="shared" si="20"/>
        <v>101.1</v>
      </c>
      <c r="D122" s="8">
        <f t="shared" si="20"/>
        <v>101.1</v>
      </c>
      <c r="E122" s="23">
        <f t="shared" si="22"/>
        <v>100</v>
      </c>
      <c r="F122" s="31">
        <v>101.1</v>
      </c>
      <c r="G122" s="31">
        <v>101.1</v>
      </c>
      <c r="H122" s="24">
        <f t="shared" si="21"/>
        <v>100</v>
      </c>
      <c r="I122" s="31"/>
      <c r="J122" s="31"/>
      <c r="K122" s="24"/>
      <c r="L122" s="24"/>
      <c r="M122" s="25"/>
      <c r="N122" s="25"/>
    </row>
    <row r="123" spans="1:14" ht="15" customHeight="1">
      <c r="A123" s="17">
        <v>101</v>
      </c>
      <c r="B123" s="18" t="s">
        <v>5</v>
      </c>
      <c r="C123" s="8">
        <f t="shared" si="20"/>
        <v>13249.5</v>
      </c>
      <c r="D123" s="8">
        <f t="shared" si="20"/>
        <v>13025.9</v>
      </c>
      <c r="E123" s="23">
        <f t="shared" si="22"/>
        <v>98.31238914676025</v>
      </c>
      <c r="F123" s="24">
        <v>7095.1</v>
      </c>
      <c r="G123" s="24">
        <v>6871.5</v>
      </c>
      <c r="H123" s="24">
        <f t="shared" si="21"/>
        <v>96.84852926667699</v>
      </c>
      <c r="I123" s="31">
        <v>6154.4</v>
      </c>
      <c r="J123" s="31">
        <v>6154.4</v>
      </c>
      <c r="K123" s="24">
        <f>J123/I123*100</f>
        <v>100</v>
      </c>
      <c r="L123" s="24"/>
      <c r="M123" s="25"/>
      <c r="N123" s="25"/>
    </row>
    <row r="124" spans="1:14" ht="36.75" customHeight="1">
      <c r="A124" s="17">
        <v>102</v>
      </c>
      <c r="B124" s="18" t="s">
        <v>6</v>
      </c>
      <c r="C124" s="8">
        <f t="shared" si="20"/>
        <v>110</v>
      </c>
      <c r="D124" s="8">
        <f t="shared" si="20"/>
        <v>110</v>
      </c>
      <c r="E124" s="23">
        <f t="shared" si="22"/>
        <v>100</v>
      </c>
      <c r="F124" s="31">
        <v>110</v>
      </c>
      <c r="G124" s="31">
        <v>110</v>
      </c>
      <c r="H124" s="24">
        <f t="shared" si="21"/>
        <v>100</v>
      </c>
      <c r="I124" s="24"/>
      <c r="J124" s="24"/>
      <c r="K124" s="24"/>
      <c r="L124" s="24"/>
      <c r="M124" s="25"/>
      <c r="N124" s="25"/>
    </row>
    <row r="125" spans="1:14" ht="36.75" customHeight="1">
      <c r="A125" s="17">
        <v>103</v>
      </c>
      <c r="B125" s="18" t="s">
        <v>11</v>
      </c>
      <c r="C125" s="8">
        <f t="shared" si="20"/>
        <v>4</v>
      </c>
      <c r="D125" s="8">
        <f t="shared" si="20"/>
        <v>4</v>
      </c>
      <c r="E125" s="23">
        <f t="shared" si="22"/>
        <v>100</v>
      </c>
      <c r="F125" s="31">
        <v>4</v>
      </c>
      <c r="G125" s="31">
        <v>4</v>
      </c>
      <c r="H125" s="24">
        <f t="shared" si="21"/>
        <v>100</v>
      </c>
      <c r="I125" s="24"/>
      <c r="J125" s="24"/>
      <c r="K125" s="24"/>
      <c r="L125" s="24"/>
      <c r="M125" s="25"/>
      <c r="N125" s="25"/>
    </row>
    <row r="126" spans="1:14" s="16" customFormat="1" ht="18" customHeight="1">
      <c r="A126" s="21"/>
      <c r="B126" s="22" t="s">
        <v>1</v>
      </c>
      <c r="C126" s="26">
        <f>SUM(C119:C125)</f>
        <v>22089.2</v>
      </c>
      <c r="D126" s="26">
        <f>SUM(D119:D125)</f>
        <v>21741.4</v>
      </c>
      <c r="E126" s="27">
        <f t="shared" si="22"/>
        <v>98.42547489270775</v>
      </c>
      <c r="F126" s="26">
        <f>SUM(F119:F125)</f>
        <v>13438.5</v>
      </c>
      <c r="G126" s="26">
        <f>SUM(G119:G125)</f>
        <v>13090.8</v>
      </c>
      <c r="H126" s="26">
        <f t="shared" si="21"/>
        <v>97.41265766268556</v>
      </c>
      <c r="I126" s="26">
        <f>SUM(I119:I125)</f>
        <v>8650.7</v>
      </c>
      <c r="J126" s="26">
        <f>SUM(J119:J125)</f>
        <v>8650.599999999999</v>
      </c>
      <c r="K126" s="26">
        <f>J126/I126*100</f>
        <v>99.99884402418299</v>
      </c>
      <c r="L126" s="26">
        <f>SUM(L119:L125)</f>
        <v>0</v>
      </c>
      <c r="M126" s="26">
        <f>SUM(M119:M125)</f>
        <v>0</v>
      </c>
      <c r="N126" s="28"/>
    </row>
    <row r="127" spans="1:14" ht="22.5" customHeight="1">
      <c r="A127" s="63" t="s">
        <v>24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1:14" ht="23.25" customHeight="1">
      <c r="A128" s="17">
        <v>104</v>
      </c>
      <c r="B128" s="18" t="s">
        <v>2</v>
      </c>
      <c r="C128" s="8">
        <f aca="true" t="shared" si="23" ref="C128:D138">F128+I128+L128</f>
        <v>170</v>
      </c>
      <c r="D128" s="8">
        <f t="shared" si="23"/>
        <v>170</v>
      </c>
      <c r="E128" s="23">
        <f>D128/C128*100</f>
        <v>100</v>
      </c>
      <c r="F128" s="31">
        <v>170</v>
      </c>
      <c r="G128" s="31">
        <v>170</v>
      </c>
      <c r="H128" s="24">
        <f t="shared" si="21"/>
        <v>100</v>
      </c>
      <c r="I128" s="24"/>
      <c r="J128" s="24"/>
      <c r="K128" s="24"/>
      <c r="L128" s="24"/>
      <c r="M128" s="25"/>
      <c r="N128" s="25"/>
    </row>
    <row r="129" spans="1:14" ht="49.5" customHeight="1">
      <c r="A129" s="17">
        <v>105</v>
      </c>
      <c r="B129" s="18" t="s">
        <v>3</v>
      </c>
      <c r="C129" s="8">
        <f t="shared" si="23"/>
        <v>9615.6</v>
      </c>
      <c r="D129" s="8">
        <f t="shared" si="23"/>
        <v>9591.4</v>
      </c>
      <c r="E129" s="23">
        <f aca="true" t="shared" si="24" ref="E129:E139">D129/C129*100</f>
        <v>99.7483256375057</v>
      </c>
      <c r="F129" s="31">
        <v>9615.6</v>
      </c>
      <c r="G129" s="32">
        <v>9591.4</v>
      </c>
      <c r="H129" s="24">
        <f t="shared" si="21"/>
        <v>99.7483256375057</v>
      </c>
      <c r="I129" s="24"/>
      <c r="J129" s="24"/>
      <c r="K129" s="24"/>
      <c r="L129" s="25"/>
      <c r="M129" s="25"/>
      <c r="N129" s="25"/>
    </row>
    <row r="130" spans="1:14" ht="36.75" customHeight="1">
      <c r="A130" s="17">
        <v>106</v>
      </c>
      <c r="B130" s="18" t="s">
        <v>0</v>
      </c>
      <c r="C130" s="8">
        <f t="shared" si="23"/>
        <v>5538.7</v>
      </c>
      <c r="D130" s="8">
        <f t="shared" si="23"/>
        <v>5412.9</v>
      </c>
      <c r="E130" s="23">
        <f t="shared" si="24"/>
        <v>97.72870890281112</v>
      </c>
      <c r="F130" s="31">
        <v>5538.7</v>
      </c>
      <c r="G130" s="32">
        <v>5412.9</v>
      </c>
      <c r="H130" s="24">
        <f t="shared" si="21"/>
        <v>97.72870890281112</v>
      </c>
      <c r="I130" s="24"/>
      <c r="J130" s="31"/>
      <c r="K130" s="31"/>
      <c r="L130" s="25"/>
      <c r="M130" s="25"/>
      <c r="N130" s="25"/>
    </row>
    <row r="131" spans="1:14" ht="36.75" customHeight="1">
      <c r="A131" s="17">
        <v>107</v>
      </c>
      <c r="B131" s="18" t="s">
        <v>4</v>
      </c>
      <c r="C131" s="8">
        <f t="shared" si="23"/>
        <v>55.5</v>
      </c>
      <c r="D131" s="8">
        <f t="shared" si="23"/>
        <v>55.5</v>
      </c>
      <c r="E131" s="23">
        <f t="shared" si="24"/>
        <v>100</v>
      </c>
      <c r="F131" s="31">
        <v>55.5</v>
      </c>
      <c r="G131" s="31">
        <v>55.5</v>
      </c>
      <c r="H131" s="24">
        <f t="shared" si="21"/>
        <v>100</v>
      </c>
      <c r="I131" s="24"/>
      <c r="J131" s="31"/>
      <c r="K131" s="31"/>
      <c r="L131" s="24"/>
      <c r="M131" s="25"/>
      <c r="N131" s="25"/>
    </row>
    <row r="132" spans="1:14" ht="24" customHeight="1">
      <c r="A132" s="17">
        <v>108</v>
      </c>
      <c r="B132" s="18" t="s">
        <v>5</v>
      </c>
      <c r="C132" s="8">
        <f t="shared" si="23"/>
        <v>22826.8</v>
      </c>
      <c r="D132" s="8">
        <f t="shared" si="23"/>
        <v>22088.6</v>
      </c>
      <c r="E132" s="23">
        <f t="shared" si="24"/>
        <v>96.76608197382023</v>
      </c>
      <c r="F132" s="24">
        <v>13577.5</v>
      </c>
      <c r="G132" s="24">
        <v>12866.6</v>
      </c>
      <c r="H132" s="24">
        <f t="shared" si="21"/>
        <v>94.7641318357577</v>
      </c>
      <c r="I132" s="24">
        <v>9249.3</v>
      </c>
      <c r="J132" s="31">
        <v>9222</v>
      </c>
      <c r="K132" s="31">
        <f>J132/I132*100</f>
        <v>99.7048425286238</v>
      </c>
      <c r="L132" s="24"/>
      <c r="M132" s="25"/>
      <c r="N132" s="24"/>
    </row>
    <row r="133" spans="1:14" ht="30" customHeight="1">
      <c r="A133" s="17">
        <v>109</v>
      </c>
      <c r="B133" s="18" t="s">
        <v>6</v>
      </c>
      <c r="C133" s="8">
        <f t="shared" si="23"/>
        <v>156.5</v>
      </c>
      <c r="D133" s="8">
        <f t="shared" si="23"/>
        <v>156.5</v>
      </c>
      <c r="E133" s="23">
        <f t="shared" si="24"/>
        <v>100</v>
      </c>
      <c r="F133" s="31">
        <v>156.5</v>
      </c>
      <c r="G133" s="31">
        <v>156.5</v>
      </c>
      <c r="H133" s="24">
        <f t="shared" si="21"/>
        <v>100</v>
      </c>
      <c r="I133" s="24"/>
      <c r="J133" s="31"/>
      <c r="K133" s="31"/>
      <c r="L133" s="24"/>
      <c r="M133" s="25"/>
      <c r="N133" s="25"/>
    </row>
    <row r="134" spans="1:14" ht="30" customHeight="1">
      <c r="A134" s="17">
        <v>110</v>
      </c>
      <c r="B134" s="18" t="s">
        <v>11</v>
      </c>
      <c r="C134" s="8">
        <f t="shared" si="23"/>
        <v>10</v>
      </c>
      <c r="D134" s="8">
        <f t="shared" si="23"/>
        <v>10</v>
      </c>
      <c r="E134" s="23">
        <f t="shared" si="24"/>
        <v>100</v>
      </c>
      <c r="F134" s="31">
        <v>10</v>
      </c>
      <c r="G134" s="31">
        <v>10</v>
      </c>
      <c r="H134" s="24">
        <f t="shared" si="21"/>
        <v>100</v>
      </c>
      <c r="I134" s="24"/>
      <c r="J134" s="31"/>
      <c r="K134" s="31"/>
      <c r="L134" s="24"/>
      <c r="M134" s="25"/>
      <c r="N134" s="25"/>
    </row>
    <row r="135" spans="1:14" s="20" customFormat="1" ht="17.25" customHeight="1">
      <c r="A135" s="17">
        <v>111</v>
      </c>
      <c r="B135" s="18" t="s">
        <v>10</v>
      </c>
      <c r="C135" s="8">
        <f t="shared" si="23"/>
        <v>32.8</v>
      </c>
      <c r="D135" s="8">
        <f t="shared" si="23"/>
        <v>32.8</v>
      </c>
      <c r="E135" s="23">
        <f t="shared" si="24"/>
        <v>100</v>
      </c>
      <c r="F135" s="31">
        <v>32.8</v>
      </c>
      <c r="G135" s="31">
        <v>32.8</v>
      </c>
      <c r="H135" s="24">
        <f t="shared" si="21"/>
        <v>100</v>
      </c>
      <c r="I135" s="24"/>
      <c r="J135" s="24"/>
      <c r="K135" s="24"/>
      <c r="L135" s="24"/>
      <c r="M135" s="25"/>
      <c r="N135" s="25"/>
    </row>
    <row r="136" spans="1:14" s="20" customFormat="1" ht="22.5" customHeight="1">
      <c r="A136" s="17">
        <v>112</v>
      </c>
      <c r="B136" s="18" t="s">
        <v>15</v>
      </c>
      <c r="C136" s="8">
        <f t="shared" si="23"/>
        <v>10</v>
      </c>
      <c r="D136" s="8">
        <f t="shared" si="23"/>
        <v>9.9</v>
      </c>
      <c r="E136" s="23">
        <f t="shared" si="24"/>
        <v>99</v>
      </c>
      <c r="F136" s="31">
        <v>10</v>
      </c>
      <c r="G136" s="31">
        <v>9.9</v>
      </c>
      <c r="H136" s="24">
        <f t="shared" si="21"/>
        <v>99</v>
      </c>
      <c r="I136" s="24"/>
      <c r="J136" s="24"/>
      <c r="K136" s="24"/>
      <c r="L136" s="24"/>
      <c r="M136" s="25"/>
      <c r="N136" s="25"/>
    </row>
    <row r="137" spans="1:14" ht="30">
      <c r="A137" s="17">
        <v>113</v>
      </c>
      <c r="B137" s="18" t="s">
        <v>8</v>
      </c>
      <c r="C137" s="8">
        <f t="shared" si="23"/>
        <v>104.2</v>
      </c>
      <c r="D137" s="8">
        <f t="shared" si="23"/>
        <v>104.2</v>
      </c>
      <c r="E137" s="23">
        <f t="shared" si="24"/>
        <v>100</v>
      </c>
      <c r="F137" s="31">
        <v>104.2</v>
      </c>
      <c r="G137" s="31">
        <v>104.2</v>
      </c>
      <c r="H137" s="24">
        <f t="shared" si="21"/>
        <v>100</v>
      </c>
      <c r="I137" s="24"/>
      <c r="J137" s="24"/>
      <c r="K137" s="24"/>
      <c r="L137" s="24"/>
      <c r="M137" s="25"/>
      <c r="N137" s="25"/>
    </row>
    <row r="138" spans="1:14" s="20" customFormat="1" ht="15">
      <c r="A138" s="17">
        <v>114</v>
      </c>
      <c r="B138" s="18" t="s">
        <v>16</v>
      </c>
      <c r="C138" s="8">
        <f t="shared" si="23"/>
        <v>750</v>
      </c>
      <c r="D138" s="8">
        <f t="shared" si="23"/>
        <v>732.6</v>
      </c>
      <c r="E138" s="23">
        <f t="shared" si="24"/>
        <v>97.68</v>
      </c>
      <c r="F138" s="31">
        <v>750</v>
      </c>
      <c r="G138" s="31">
        <v>732.6</v>
      </c>
      <c r="H138" s="24">
        <f t="shared" si="21"/>
        <v>97.68</v>
      </c>
      <c r="I138" s="24"/>
      <c r="J138" s="24"/>
      <c r="K138" s="24"/>
      <c r="L138" s="24"/>
      <c r="M138" s="25"/>
      <c r="N138" s="25"/>
    </row>
    <row r="139" spans="1:14" s="16" customFormat="1" ht="21.75" customHeight="1">
      <c r="A139" s="21"/>
      <c r="B139" s="22" t="s">
        <v>1</v>
      </c>
      <c r="C139" s="26">
        <f>SUM(C128:C138)</f>
        <v>39270.1</v>
      </c>
      <c r="D139" s="26">
        <f>SUM(D128:D138)</f>
        <v>38364.399999999994</v>
      </c>
      <c r="E139" s="27">
        <f t="shared" si="24"/>
        <v>97.69366515491429</v>
      </c>
      <c r="F139" s="26">
        <f>SUM(F128:F138)</f>
        <v>30020.8</v>
      </c>
      <c r="G139" s="26">
        <f>SUM(G128:G138)</f>
        <v>29142.4</v>
      </c>
      <c r="H139" s="26">
        <f t="shared" si="21"/>
        <v>97.07402867345309</v>
      </c>
      <c r="I139" s="26">
        <f>SUM(I128:I138)</f>
        <v>9249.3</v>
      </c>
      <c r="J139" s="26">
        <f>SUM(J128:J138)</f>
        <v>9222</v>
      </c>
      <c r="K139" s="26">
        <f>J139/I139*100</f>
        <v>99.7048425286238</v>
      </c>
      <c r="L139" s="26">
        <f>SUM(L128:L138)</f>
        <v>0</v>
      </c>
      <c r="M139" s="26"/>
      <c r="N139" s="26"/>
    </row>
    <row r="140" spans="2:12" ht="12.75" customHeight="1">
      <c r="B140" s="35"/>
      <c r="C140" s="36"/>
      <c r="D140" s="36"/>
      <c r="E140" s="36"/>
      <c r="F140" s="35"/>
      <c r="G140" s="35"/>
      <c r="H140" s="35"/>
      <c r="I140" s="35"/>
      <c r="J140" s="35"/>
      <c r="K140" s="35"/>
      <c r="L140" s="35"/>
    </row>
    <row r="142" spans="3:14" ht="15">
      <c r="C142" s="38">
        <f>C23+C36+C50+C63+C76+C89+C104+C117+C126+C139</f>
        <v>1836931.4000000001</v>
      </c>
      <c r="D142" s="38">
        <f>D23+D36+D50+D63+D76+D89+D104+D117+D126+D139</f>
        <v>1767141.7</v>
      </c>
      <c r="E142" s="38">
        <f>SUM(D142/C142*100)</f>
        <v>96.20074543883347</v>
      </c>
      <c r="F142" s="38">
        <f>F23+F36+F50+F63+F76+F89+F104+F117+F126+F139</f>
        <v>802868.7</v>
      </c>
      <c r="G142" s="38">
        <f>G23+G36+G50+G63+G76+G89+G104+G117+G126+G139</f>
        <v>745720.1000000001</v>
      </c>
      <c r="H142" s="38">
        <f>SUM(G142/F142*100)</f>
        <v>92.88194943955345</v>
      </c>
      <c r="I142" s="38">
        <f>I23+I36+I50+I63+I76+I89+I104+I117+I126+I139</f>
        <v>1005948.7</v>
      </c>
      <c r="J142" s="38">
        <f>J23+J36+J50+J63+J76+J89+J104+J117+J126+J139</f>
        <v>995932.5</v>
      </c>
      <c r="K142" s="38">
        <f>SUM(J142/I142*100)</f>
        <v>99.00430310213633</v>
      </c>
      <c r="L142" s="38">
        <f>L23+L36+L50+L63+L76+L89+L104+L117+L126+L139</f>
        <v>28114</v>
      </c>
      <c r="M142" s="38">
        <f>M23+M36+M50+M63+M76+M89+M104+M117+M126+M139</f>
        <v>25489.1</v>
      </c>
      <c r="N142" s="38">
        <f>N23+N36+N50+N63+N76+N89+N104+N117+N126+N139</f>
        <v>180.91315435504373</v>
      </c>
    </row>
    <row r="143" spans="3:14" ht="15">
      <c r="C143" s="38">
        <f>C36+C50+C63+C76+C89+C104+C117+C126+C139</f>
        <v>451596.80000000005</v>
      </c>
      <c r="D143" s="38">
        <f>D36+D50+D63+D76+D89+D104+D117+D126+D139</f>
        <v>411667.80000000005</v>
      </c>
      <c r="E143" s="38">
        <f>SUM(D143/C143*100)</f>
        <v>91.15826330035996</v>
      </c>
      <c r="F143" s="38">
        <f>F36+F50+F63+F76+F89+F104+F117+F126+F139</f>
        <v>266500</v>
      </c>
      <c r="G143" s="38">
        <f>G36+G50+G63+G76+G89+G104+G117+G126+G139</f>
        <v>237152.4</v>
      </c>
      <c r="H143" s="38">
        <f>SUM(G143/F143*100)</f>
        <v>88.98776735459663</v>
      </c>
      <c r="I143" s="38">
        <f>I36+I50+I63+I76+I89+I104+I117+I126+I139</f>
        <v>166592.40000000002</v>
      </c>
      <c r="J143" s="38">
        <f>J36+J50+J63+J76+J89+J104+J117+J126+J139</f>
        <v>158635.9</v>
      </c>
      <c r="K143" s="38">
        <f>SUM(J143/I143*100)</f>
        <v>95.22397180183488</v>
      </c>
      <c r="L143" s="38">
        <f>L36+L50+L63+L76+L89+L104+L117+L126+L139</f>
        <v>18504.4</v>
      </c>
      <c r="M143" s="38">
        <f>M36+M50+M63+M76+M89+M104+M117+M126+M139</f>
        <v>15879.5</v>
      </c>
      <c r="N143" s="38">
        <f>N36+N50+N63+N76+N89+N104+N117+N126+N139</f>
        <v>180.91315435504373</v>
      </c>
    </row>
  </sheetData>
  <sheetProtection/>
  <mergeCells count="18">
    <mergeCell ref="A90:N90"/>
    <mergeCell ref="A105:N105"/>
    <mergeCell ref="A118:N118"/>
    <mergeCell ref="A127:N127"/>
    <mergeCell ref="A6:N6"/>
    <mergeCell ref="A24:N24"/>
    <mergeCell ref="A37:N37"/>
    <mergeCell ref="A51:N51"/>
    <mergeCell ref="A64:N64"/>
    <mergeCell ref="A77:N77"/>
    <mergeCell ref="B1:M1"/>
    <mergeCell ref="A2:A4"/>
    <mergeCell ref="B2:B4"/>
    <mergeCell ref="C2:N2"/>
    <mergeCell ref="C3:E3"/>
    <mergeCell ref="F3:H3"/>
    <mergeCell ref="I3:K3"/>
    <mergeCell ref="L3:N3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7" r:id="rId1"/>
  <rowBreaks count="4" manualBreakCount="4">
    <brk id="36" max="255" man="1"/>
    <brk id="63" max="255" man="1"/>
    <brk id="89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Христозова Антонина</cp:lastModifiedBy>
  <cp:lastPrinted>2019-01-11T08:59:15Z</cp:lastPrinted>
  <dcterms:created xsi:type="dcterms:W3CDTF">2015-05-26T06:30:36Z</dcterms:created>
  <dcterms:modified xsi:type="dcterms:W3CDTF">2019-01-17T11:01:46Z</dcterms:modified>
  <cp:category/>
  <cp:version/>
  <cp:contentType/>
  <cp:contentStatus/>
</cp:coreProperties>
</file>