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на 31.12.20" sheetId="1" r:id="rId1"/>
  </sheets>
  <definedNames>
    <definedName name="_xlnm.Print_Titles" localSheetId="0">'на 31.12.20'!$2:$5</definedName>
    <definedName name="_xlnm.Print_Area" localSheetId="0">'на 31.12.20'!$A$1:$N$139</definedName>
  </definedNames>
  <calcPr fullCalcOnLoad="1"/>
</workbook>
</file>

<file path=xl/sharedStrings.xml><?xml version="1.0" encoding="utf-8"?>
<sst xmlns="http://schemas.openxmlformats.org/spreadsheetml/2006/main" count="168" uniqueCount="68">
  <si>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</si>
  <si>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</si>
  <si>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</si>
  <si>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</si>
  <si>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</si>
  <si>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</si>
  <si>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</si>
  <si>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</si>
  <si>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</si>
  <si>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</si>
  <si>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</si>
  <si>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</si>
  <si>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</si>
  <si>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</si>
  <si>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</si>
  <si>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</si>
  <si>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</si>
  <si>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</si>
  <si>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</si>
  <si>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</si>
  <si>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</si>
  <si>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</si>
  <si>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</si>
  <si>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</si>
  <si>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</si>
  <si>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</si>
  <si>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</si>
  <si>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</si>
  <si>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</si>
  <si>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</si>
  <si>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</si>
  <si>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</si>
  <si>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</si>
  <si>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</si>
  <si>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</si>
  <si>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</si>
  <si>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</si>
  <si>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</si>
  <si>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</si>
  <si>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</si>
  <si>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</si>
  <si>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</si>
  <si>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</si>
  <si>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</si>
  <si>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</si>
  <si>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</si>
  <si>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</si>
  <si>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</si>
  <si>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</si>
  <si>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</si>
  <si>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</si>
  <si>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</si>
  <si>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</si>
  <si>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</si>
  <si>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</si>
  <si>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</si>
  <si>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57</t>
  </si>
  <si>
    <t>59</t>
  </si>
  <si>
    <t>Муниципальная программа  «Развитие сельского хозяйства и регулирование рынков сельскохозяйственной продукции, сырья и продовольствия на территории муниципального образования Новокубанский район»</t>
  </si>
  <si>
    <t>2020 ГОД</t>
  </si>
  <si>
    <t>Муниципальная программа «Укрепление материально-технической базы архивного отдела админинстрации муниципального образования Новокубанский район на 2020-2022 годы»</t>
  </si>
  <si>
    <t>Муниципальная программа "Материально-техническое и программное обеспечение"</t>
  </si>
  <si>
    <t>Муниципальная программа  "Материально-техническое и программное обеспечение"</t>
  </si>
  <si>
    <t>52</t>
  </si>
  <si>
    <t>53</t>
  </si>
  <si>
    <t>58</t>
  </si>
  <si>
    <t>Анализ муниципальных программ муниципального образования Новокубанский район на 31.12.2020 года</t>
  </si>
  <si>
    <t>42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</si>
</sst>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187" fontId="2" fillId="13" borderId="10" xfId="56" applyNumberFormat="1" applyFont="1" applyFill="1" applyBorder="1" applyAlignment="1" applyProtection="1">
      <alignment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="80" zoomScaleNormal="80" zoomScaleSheetLayoutView="80" zoomScalePageLayoutView="0" workbookViewId="0" topLeftCell="A112">
      <selection activeCell="A135" sqref="A135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7" width="13.75390625" style="3" bestFit="1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2.0039062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3" t="s">
        <v>66</v>
      </c>
      <c r="C1" s="63"/>
      <c r="D1" s="63"/>
      <c r="E1" s="63"/>
      <c r="F1" s="63"/>
      <c r="G1" s="63"/>
      <c r="H1" s="64"/>
      <c r="I1" s="64"/>
      <c r="J1" s="64"/>
      <c r="K1" s="64"/>
      <c r="L1" s="64"/>
      <c r="M1" s="64"/>
      <c r="N1" s="2"/>
    </row>
    <row r="2" spans="1:14" s="4" customFormat="1" ht="15.75" customHeight="1">
      <c r="A2" s="65" t="s">
        <v>13</v>
      </c>
      <c r="B2" s="66" t="s">
        <v>12</v>
      </c>
      <c r="C2" s="66" t="s">
        <v>59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4" customFormat="1" ht="15.75" customHeight="1">
      <c r="A3" s="65"/>
      <c r="B3" s="66"/>
      <c r="C3" s="67" t="s">
        <v>29</v>
      </c>
      <c r="D3" s="67"/>
      <c r="E3" s="67"/>
      <c r="F3" s="66" t="s">
        <v>35</v>
      </c>
      <c r="G3" s="66"/>
      <c r="H3" s="66"/>
      <c r="I3" s="66" t="s">
        <v>30</v>
      </c>
      <c r="J3" s="66"/>
      <c r="K3" s="66"/>
      <c r="L3" s="66" t="s">
        <v>31</v>
      </c>
      <c r="M3" s="66"/>
      <c r="N3" s="66"/>
    </row>
    <row r="4" spans="1:14" s="4" customFormat="1" ht="15">
      <c r="A4" s="65"/>
      <c r="B4" s="66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1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5" ht="30">
      <c r="A7" s="6">
        <v>1</v>
      </c>
      <c r="B7" s="7" t="s">
        <v>32</v>
      </c>
      <c r="C7" s="8">
        <f>F7+I7+L7</f>
        <v>1188662.2</v>
      </c>
      <c r="D7" s="8">
        <f>G7+J7+M7</f>
        <v>1158123.4</v>
      </c>
      <c r="E7" s="8">
        <f>D7/C7*100</f>
        <v>97.43082601600354</v>
      </c>
      <c r="F7" s="12">
        <v>348476.9</v>
      </c>
      <c r="G7" s="12">
        <v>319737.8</v>
      </c>
      <c r="H7" s="12">
        <f>G7/F7*100</f>
        <v>91.75293972139903</v>
      </c>
      <c r="I7" s="12">
        <v>812062.5</v>
      </c>
      <c r="J7" s="9">
        <v>810262.9</v>
      </c>
      <c r="K7" s="9">
        <f>J7/I7*100</f>
        <v>99.77839144154545</v>
      </c>
      <c r="L7" s="9">
        <v>28122.8</v>
      </c>
      <c r="M7" s="9">
        <v>28122.7</v>
      </c>
      <c r="N7" s="9">
        <f>M7/L7*100</f>
        <v>99.99964441662993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10514.3</v>
      </c>
      <c r="D8" s="8">
        <f aca="true" t="shared" si="1" ref="D8:D23">G8+J8+M8</f>
        <v>9852.199999999999</v>
      </c>
      <c r="E8" s="8">
        <f aca="true" t="shared" si="2" ref="E8:E25">D8/C8*100</f>
        <v>93.70286181676383</v>
      </c>
      <c r="F8" s="48">
        <v>7939.4</v>
      </c>
      <c r="G8" s="48">
        <v>7277.4</v>
      </c>
      <c r="H8" s="12">
        <f aca="true" t="shared" si="3" ref="H8:H24">G8/F8*100</f>
        <v>91.66183842607754</v>
      </c>
      <c r="I8" s="12">
        <v>1901.4</v>
      </c>
      <c r="J8" s="9">
        <v>1901.3</v>
      </c>
      <c r="K8" s="9">
        <f>J8/I8*100</f>
        <v>99.99474071736614</v>
      </c>
      <c r="L8" s="9">
        <v>673.5</v>
      </c>
      <c r="M8" s="9">
        <v>673.5</v>
      </c>
      <c r="N8" s="9">
        <f>M8/L8*100</f>
        <v>100</v>
      </c>
      <c r="O8" s="49"/>
    </row>
    <row r="9" spans="1:15" ht="30">
      <c r="A9" s="6">
        <v>3</v>
      </c>
      <c r="B9" s="10" t="s">
        <v>26</v>
      </c>
      <c r="C9" s="8">
        <f>F9+I9+L9</f>
        <v>141550.6</v>
      </c>
      <c r="D9" s="8">
        <f t="shared" si="1"/>
        <v>137261.2</v>
      </c>
      <c r="E9" s="8">
        <f t="shared" si="2"/>
        <v>96.96970553286246</v>
      </c>
      <c r="F9" s="48">
        <v>915.2</v>
      </c>
      <c r="G9" s="48">
        <v>899.2</v>
      </c>
      <c r="H9" s="12">
        <f t="shared" si="3"/>
        <v>98.25174825174825</v>
      </c>
      <c r="I9" s="12">
        <v>134456.3</v>
      </c>
      <c r="J9" s="9">
        <v>130970.9</v>
      </c>
      <c r="K9" s="9">
        <f>J9/I9*100</f>
        <v>97.4077823054777</v>
      </c>
      <c r="L9" s="9">
        <v>6179.1</v>
      </c>
      <c r="M9" s="9">
        <v>5391.1</v>
      </c>
      <c r="N9" s="9">
        <f>M9/L9*100</f>
        <v>87.24733375410658</v>
      </c>
      <c r="O9" s="49"/>
    </row>
    <row r="10" spans="1:15" ht="30">
      <c r="A10" s="6">
        <v>4</v>
      </c>
      <c r="B10" s="10" t="s">
        <v>3</v>
      </c>
      <c r="C10" s="8">
        <f>F10+I10+L10</f>
        <v>194145.09999999998</v>
      </c>
      <c r="D10" s="8">
        <f t="shared" si="1"/>
        <v>178656.2</v>
      </c>
      <c r="E10" s="8">
        <f>D10/C10*100</f>
        <v>92.02199797986147</v>
      </c>
      <c r="F10" s="48">
        <v>24790.8</v>
      </c>
      <c r="G10" s="48">
        <v>17697.5</v>
      </c>
      <c r="H10" s="12">
        <f t="shared" si="3"/>
        <v>71.3873695080433</v>
      </c>
      <c r="I10" s="12">
        <v>169354.3</v>
      </c>
      <c r="J10" s="9">
        <v>160958.7</v>
      </c>
      <c r="K10" s="9">
        <f>J10/I10*100</f>
        <v>95.04258232592856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0"/>
        <v>1885</v>
      </c>
      <c r="D11" s="8">
        <f t="shared" si="1"/>
        <v>1140</v>
      </c>
      <c r="E11" s="8">
        <f t="shared" si="2"/>
        <v>60.47745358090185</v>
      </c>
      <c r="F11" s="48">
        <v>1885</v>
      </c>
      <c r="G11" s="48">
        <v>1140</v>
      </c>
      <c r="H11" s="12">
        <f t="shared" si="3"/>
        <v>60.47745358090185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41030.1</v>
      </c>
      <c r="D12" s="8">
        <f t="shared" si="1"/>
        <v>39334</v>
      </c>
      <c r="E12" s="8">
        <f t="shared" si="2"/>
        <v>95.86620554178518</v>
      </c>
      <c r="F12" s="48">
        <v>38740.6</v>
      </c>
      <c r="G12" s="48">
        <v>37044.5</v>
      </c>
      <c r="H12" s="12">
        <f t="shared" si="3"/>
        <v>95.62190570099585</v>
      </c>
      <c r="I12" s="12">
        <v>2289.5</v>
      </c>
      <c r="J12" s="12">
        <v>2289.5</v>
      </c>
      <c r="K12" s="9">
        <f>J12/I12*100</f>
        <v>100</v>
      </c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46258.700000000004</v>
      </c>
      <c r="D13" s="8">
        <f t="shared" si="1"/>
        <v>44805.6</v>
      </c>
      <c r="E13" s="8">
        <f t="shared" si="2"/>
        <v>96.85875305618185</v>
      </c>
      <c r="F13" s="48">
        <v>46174.4</v>
      </c>
      <c r="G13" s="48">
        <v>44734.9</v>
      </c>
      <c r="H13" s="12">
        <f t="shared" si="3"/>
        <v>96.88247167261514</v>
      </c>
      <c r="I13" s="12">
        <v>84.3</v>
      </c>
      <c r="J13" s="9">
        <v>70.7</v>
      </c>
      <c r="K13" s="9">
        <f>J13/I13*100</f>
        <v>83.86714116251484</v>
      </c>
      <c r="L13" s="9"/>
      <c r="M13" s="9"/>
      <c r="N13" s="9"/>
      <c r="O13" s="49"/>
    </row>
    <row r="14" spans="1:15" ht="30">
      <c r="A14" s="6">
        <v>8</v>
      </c>
      <c r="B14" s="10" t="s">
        <v>6</v>
      </c>
      <c r="C14" s="8">
        <f>F14+I14+L14</f>
        <v>88556</v>
      </c>
      <c r="D14" s="8">
        <f t="shared" si="1"/>
        <v>82130.79999999999</v>
      </c>
      <c r="E14" s="8">
        <f t="shared" si="2"/>
        <v>92.74447807037353</v>
      </c>
      <c r="F14" s="48">
        <v>55261.4</v>
      </c>
      <c r="G14" s="48">
        <v>50158.5</v>
      </c>
      <c r="H14" s="12">
        <f t="shared" si="3"/>
        <v>90.7658872196506</v>
      </c>
      <c r="I14" s="12">
        <v>30298.9</v>
      </c>
      <c r="J14" s="12">
        <v>30243.4</v>
      </c>
      <c r="K14" s="9">
        <f>J14/I14*100</f>
        <v>99.81682503325203</v>
      </c>
      <c r="L14" s="9">
        <v>2995.7</v>
      </c>
      <c r="M14" s="9">
        <v>1728.9</v>
      </c>
      <c r="N14" s="9">
        <v>0</v>
      </c>
      <c r="O14" s="49"/>
    </row>
    <row r="15" spans="1:15" ht="30">
      <c r="A15" s="6">
        <v>9</v>
      </c>
      <c r="B15" s="10" t="s">
        <v>11</v>
      </c>
      <c r="C15" s="8">
        <f t="shared" si="0"/>
        <v>3943.6</v>
      </c>
      <c r="D15" s="8">
        <f t="shared" si="1"/>
        <v>2843</v>
      </c>
      <c r="E15" s="8">
        <f t="shared" si="2"/>
        <v>72.0914900091287</v>
      </c>
      <c r="F15" s="48">
        <v>3943.6</v>
      </c>
      <c r="G15" s="12">
        <v>2843</v>
      </c>
      <c r="H15" s="12">
        <f t="shared" si="3"/>
        <v>72.0914900091287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200</v>
      </c>
      <c r="D16" s="8">
        <f t="shared" si="1"/>
        <v>200</v>
      </c>
      <c r="E16" s="8">
        <f t="shared" si="2"/>
        <v>100</v>
      </c>
      <c r="F16" s="48">
        <v>200</v>
      </c>
      <c r="G16" s="12">
        <v>200</v>
      </c>
      <c r="H16" s="12">
        <f t="shared" si="3"/>
        <v>100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9366.4</v>
      </c>
      <c r="D17" s="8">
        <f t="shared" si="1"/>
        <v>9282.7</v>
      </c>
      <c r="E17" s="8">
        <f t="shared" si="2"/>
        <v>99.1063802528186</v>
      </c>
      <c r="F17" s="48">
        <v>9366.4</v>
      </c>
      <c r="G17" s="12">
        <v>9282.7</v>
      </c>
      <c r="H17" s="12">
        <f t="shared" si="3"/>
        <v>99.1063802528186</v>
      </c>
      <c r="I17" s="12"/>
      <c r="J17" s="9"/>
      <c r="K17" s="9"/>
      <c r="L17" s="9"/>
      <c r="M17" s="9"/>
      <c r="N17" s="9"/>
      <c r="O17" s="49"/>
    </row>
    <row r="18" spans="1:15" ht="18" customHeight="1">
      <c r="A18" s="6">
        <v>12</v>
      </c>
      <c r="B18" s="10" t="s">
        <v>8</v>
      </c>
      <c r="C18" s="8">
        <f t="shared" si="0"/>
        <v>3175</v>
      </c>
      <c r="D18" s="8">
        <f t="shared" si="1"/>
        <v>2978.9</v>
      </c>
      <c r="E18" s="8">
        <f t="shared" si="2"/>
        <v>93.82362204724409</v>
      </c>
      <c r="F18" s="48">
        <v>3175</v>
      </c>
      <c r="G18" s="48">
        <v>2978.9</v>
      </c>
      <c r="H18" s="12">
        <f t="shared" si="3"/>
        <v>93.82362204724409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52</v>
      </c>
      <c r="C19" s="8">
        <f t="shared" si="0"/>
        <v>5844</v>
      </c>
      <c r="D19" s="8">
        <f t="shared" si="1"/>
        <v>4452.9</v>
      </c>
      <c r="E19" s="8"/>
      <c r="F19" s="48">
        <v>5844</v>
      </c>
      <c r="G19" s="48">
        <v>4452.9</v>
      </c>
      <c r="H19" s="12">
        <f t="shared" si="3"/>
        <v>76.19609856262834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40</v>
      </c>
      <c r="D20" s="8">
        <f t="shared" si="1"/>
        <v>40</v>
      </c>
      <c r="E20" s="8">
        <f>D20/C20*100</f>
        <v>100</v>
      </c>
      <c r="F20" s="48">
        <v>40</v>
      </c>
      <c r="G20" s="48">
        <v>40</v>
      </c>
      <c r="H20" s="12">
        <f t="shared" si="3"/>
        <v>100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53</v>
      </c>
      <c r="C21" s="8">
        <f>F21+I21+L21</f>
        <v>13785.5</v>
      </c>
      <c r="D21" s="8">
        <f>G21+J21+M21</f>
        <v>12633.9</v>
      </c>
      <c r="E21" s="8">
        <f t="shared" si="2"/>
        <v>91.64629502012984</v>
      </c>
      <c r="F21" s="48">
        <v>13144.9</v>
      </c>
      <c r="G21" s="48">
        <v>11993.3</v>
      </c>
      <c r="H21" s="12">
        <f t="shared" si="3"/>
        <v>91.2391878218929</v>
      </c>
      <c r="I21" s="12">
        <v>640.6</v>
      </c>
      <c r="J21" s="9">
        <v>640.6</v>
      </c>
      <c r="K21" s="9">
        <f>J21/I21*100</f>
        <v>100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17338.4</v>
      </c>
      <c r="D22" s="8">
        <f t="shared" si="1"/>
        <v>16965.7</v>
      </c>
      <c r="E22" s="8">
        <f t="shared" si="2"/>
        <v>97.85043602639229</v>
      </c>
      <c r="F22" s="11">
        <v>17338.4</v>
      </c>
      <c r="G22" s="48">
        <v>16965.7</v>
      </c>
      <c r="H22" s="12">
        <f t="shared" si="3"/>
        <v>97.85043602639229</v>
      </c>
      <c r="I22" s="9"/>
      <c r="J22" s="9"/>
      <c r="K22" s="9"/>
      <c r="L22" s="9"/>
      <c r="M22" s="9"/>
      <c r="N22" s="9"/>
      <c r="O22" s="49"/>
    </row>
    <row r="23" spans="1:15" ht="60">
      <c r="A23" s="6">
        <v>17</v>
      </c>
      <c r="B23" s="10" t="s">
        <v>58</v>
      </c>
      <c r="C23" s="8">
        <f>F23+I23+L23</f>
        <v>26903</v>
      </c>
      <c r="D23" s="8">
        <f t="shared" si="1"/>
        <v>26750.8</v>
      </c>
      <c r="E23" s="8">
        <f>D23/C23*100</f>
        <v>99.43426383674682</v>
      </c>
      <c r="F23" s="11"/>
      <c r="G23" s="48"/>
      <c r="H23" s="12"/>
      <c r="I23" s="9">
        <v>26903</v>
      </c>
      <c r="J23" s="9">
        <v>26750.8</v>
      </c>
      <c r="K23" s="9">
        <f>J23/I23*100</f>
        <v>99.43426383674682</v>
      </c>
      <c r="L23" s="9"/>
      <c r="M23" s="9"/>
      <c r="N23" s="9"/>
      <c r="O23" s="49"/>
    </row>
    <row r="24" spans="1:15" ht="45">
      <c r="A24" s="6">
        <v>18</v>
      </c>
      <c r="B24" s="10" t="s">
        <v>60</v>
      </c>
      <c r="C24" s="8">
        <f>F24+I24+L24</f>
        <v>1074.2</v>
      </c>
      <c r="D24" s="8">
        <f>G24+J24+M24</f>
        <v>1074.2</v>
      </c>
      <c r="E24" s="8">
        <f>D24/C24*100</f>
        <v>100</v>
      </c>
      <c r="F24" s="11">
        <v>74.2</v>
      </c>
      <c r="G24" s="48">
        <v>74.2</v>
      </c>
      <c r="H24" s="12">
        <f t="shared" si="3"/>
        <v>100</v>
      </c>
      <c r="I24" s="9">
        <v>1000</v>
      </c>
      <c r="J24" s="9">
        <v>1000</v>
      </c>
      <c r="K24" s="9">
        <f>J24/I24*100</f>
        <v>100</v>
      </c>
      <c r="L24" s="9"/>
      <c r="M24" s="9"/>
      <c r="N24" s="9"/>
      <c r="O24" s="49"/>
    </row>
    <row r="25" spans="1:15" s="16" customFormat="1" ht="14.25">
      <c r="A25" s="13"/>
      <c r="B25" s="14" t="s">
        <v>36</v>
      </c>
      <c r="C25" s="15">
        <f>SUM(C7:C24)</f>
        <v>1794272.1</v>
      </c>
      <c r="D25" s="15">
        <f>SUM(D7:D24)</f>
        <v>1728525.4999999995</v>
      </c>
      <c r="E25" s="15">
        <f t="shared" si="2"/>
        <v>96.33575085963825</v>
      </c>
      <c r="F25" s="15">
        <f>SUM(F7:F24)</f>
        <v>577310.2000000001</v>
      </c>
      <c r="G25" s="15">
        <f>SUM(G7:G24)</f>
        <v>527520.5</v>
      </c>
      <c r="H25" s="15">
        <f>G25/F25*100</f>
        <v>91.37557243921897</v>
      </c>
      <c r="I25" s="15">
        <f>SUM(I7:I24)</f>
        <v>1178990.8</v>
      </c>
      <c r="J25" s="15">
        <f>SUM(J7:J24)</f>
        <v>1165088.8</v>
      </c>
      <c r="K25" s="15">
        <f>J25/I25*100</f>
        <v>98.82085593882496</v>
      </c>
      <c r="L25" s="15">
        <f>SUM(L7:L22)</f>
        <v>37971.1</v>
      </c>
      <c r="M25" s="15">
        <f>SUM(M7:M22)</f>
        <v>35916.200000000004</v>
      </c>
      <c r="N25" s="15">
        <f>M25/L25*100</f>
        <v>94.5882526447746</v>
      </c>
      <c r="O25" s="50"/>
    </row>
    <row r="26" spans="1:15" ht="18.75" customHeight="1">
      <c r="A26" s="61" t="s">
        <v>14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9"/>
    </row>
    <row r="27" spans="1:14" s="20" customFormat="1" ht="18" customHeight="1">
      <c r="A27" s="17">
        <v>19</v>
      </c>
      <c r="B27" s="18" t="s">
        <v>2</v>
      </c>
      <c r="C27" s="8">
        <f aca="true" t="shared" si="4" ref="C27:D36">F27+I27+L27</f>
        <v>2788.5</v>
      </c>
      <c r="D27" s="8">
        <f t="shared" si="4"/>
        <v>2788.4000000000005</v>
      </c>
      <c r="E27" s="19">
        <f>D27/C27*100</f>
        <v>99.9964138425677</v>
      </c>
      <c r="F27" s="39">
        <v>1313.4</v>
      </c>
      <c r="G27" s="39">
        <v>1313.4</v>
      </c>
      <c r="H27" s="39">
        <f>G27/F27*100</f>
        <v>100</v>
      </c>
      <c r="I27" s="40">
        <v>1089.3</v>
      </c>
      <c r="J27" s="54">
        <v>1089.2</v>
      </c>
      <c r="K27" s="54">
        <f>J27/I27*100</f>
        <v>99.99081979252732</v>
      </c>
      <c r="L27" s="55">
        <v>385.8</v>
      </c>
      <c r="M27" s="57">
        <v>385.8</v>
      </c>
      <c r="N27" s="40">
        <f>M27/L27*100</f>
        <v>100</v>
      </c>
    </row>
    <row r="28" spans="1:14" s="20" customFormat="1" ht="48.75" customHeight="1">
      <c r="A28" s="17">
        <v>20</v>
      </c>
      <c r="B28" s="18" t="s">
        <v>3</v>
      </c>
      <c r="C28" s="8">
        <f t="shared" si="4"/>
        <v>54862.1</v>
      </c>
      <c r="D28" s="8">
        <f t="shared" si="4"/>
        <v>50135.7</v>
      </c>
      <c r="E28" s="19">
        <f aca="true" t="shared" si="5" ref="E28:E38">D28/C28*100</f>
        <v>91.38494516250745</v>
      </c>
      <c r="F28" s="39">
        <v>24884</v>
      </c>
      <c r="G28" s="41">
        <v>20157.6</v>
      </c>
      <c r="H28" s="39">
        <f aca="true" t="shared" si="6" ref="H28:H37">G28/F28*100</f>
        <v>81.00626908857096</v>
      </c>
      <c r="I28" s="40">
        <v>29978.1</v>
      </c>
      <c r="J28" s="54">
        <v>29978.1</v>
      </c>
      <c r="K28" s="54">
        <f>J28/I28*100</f>
        <v>100</v>
      </c>
      <c r="L28" s="55"/>
      <c r="M28" s="57"/>
      <c r="N28" s="40"/>
    </row>
    <row r="29" spans="1:14" s="20" customFormat="1" ht="30" customHeight="1">
      <c r="A29" s="17">
        <v>21</v>
      </c>
      <c r="B29" s="18" t="s">
        <v>0</v>
      </c>
      <c r="C29" s="8">
        <f t="shared" si="4"/>
        <v>105532.59999999999</v>
      </c>
      <c r="D29" s="8">
        <f t="shared" si="4"/>
        <v>87098.6</v>
      </c>
      <c r="E29" s="19">
        <f t="shared" si="5"/>
        <v>82.53241178555253</v>
      </c>
      <c r="F29" s="39">
        <v>82478.3</v>
      </c>
      <c r="G29" s="43">
        <v>71236.5</v>
      </c>
      <c r="H29" s="39">
        <f t="shared" si="6"/>
        <v>86.36999065208667</v>
      </c>
      <c r="I29" s="40">
        <v>17514.1</v>
      </c>
      <c r="J29" s="54">
        <v>15862.1</v>
      </c>
      <c r="K29" s="54">
        <f>J29/I29*100</f>
        <v>90.56759981957396</v>
      </c>
      <c r="L29" s="56">
        <v>5540.2</v>
      </c>
      <c r="M29" s="57">
        <v>0</v>
      </c>
      <c r="N29" s="40">
        <v>0</v>
      </c>
    </row>
    <row r="30" spans="1:14" s="20" customFormat="1" ht="18.75" customHeight="1">
      <c r="A30" s="17">
        <v>22</v>
      </c>
      <c r="B30" s="18" t="s">
        <v>4</v>
      </c>
      <c r="C30" s="8">
        <f t="shared" si="4"/>
        <v>7912.4</v>
      </c>
      <c r="D30" s="8">
        <f t="shared" si="4"/>
        <v>7719.7</v>
      </c>
      <c r="E30" s="19">
        <f t="shared" si="5"/>
        <v>97.56458217481422</v>
      </c>
      <c r="F30" s="39">
        <v>7912.4</v>
      </c>
      <c r="G30" s="41">
        <v>7719.7</v>
      </c>
      <c r="H30" s="39">
        <f t="shared" si="6"/>
        <v>97.56458217481422</v>
      </c>
      <c r="I30" s="40"/>
      <c r="J30" s="54"/>
      <c r="K30" s="54"/>
      <c r="L30" s="55"/>
      <c r="M30" s="57"/>
      <c r="N30" s="40"/>
    </row>
    <row r="31" spans="1:14" s="20" customFormat="1" ht="19.5" customHeight="1">
      <c r="A31" s="17">
        <v>23</v>
      </c>
      <c r="B31" s="18" t="s">
        <v>5</v>
      </c>
      <c r="C31" s="8">
        <f t="shared" si="4"/>
        <v>66521.4</v>
      </c>
      <c r="D31" s="8">
        <f t="shared" si="4"/>
        <v>63169.4</v>
      </c>
      <c r="E31" s="19">
        <f t="shared" si="5"/>
        <v>94.96102006271667</v>
      </c>
      <c r="F31" s="39">
        <v>63648.8</v>
      </c>
      <c r="G31" s="41">
        <v>60296.8</v>
      </c>
      <c r="H31" s="39">
        <f t="shared" si="6"/>
        <v>94.7336006334762</v>
      </c>
      <c r="I31" s="40">
        <v>2589.4</v>
      </c>
      <c r="J31" s="54">
        <v>2589.4</v>
      </c>
      <c r="K31" s="54">
        <f>J31/I31*100</f>
        <v>100</v>
      </c>
      <c r="L31" s="55">
        <v>283.2</v>
      </c>
      <c r="M31" s="58">
        <v>283.2</v>
      </c>
      <c r="N31" s="40">
        <f>M31/L31*100</f>
        <v>100</v>
      </c>
    </row>
    <row r="32" spans="1:14" s="20" customFormat="1" ht="32.25" customHeight="1">
      <c r="A32" s="17">
        <v>24</v>
      </c>
      <c r="B32" s="18" t="s">
        <v>6</v>
      </c>
      <c r="C32" s="8">
        <f t="shared" si="4"/>
        <v>100</v>
      </c>
      <c r="D32" s="8">
        <f t="shared" si="4"/>
        <v>100</v>
      </c>
      <c r="E32" s="19">
        <f t="shared" si="5"/>
        <v>100</v>
      </c>
      <c r="F32" s="39">
        <v>100</v>
      </c>
      <c r="G32" s="41">
        <v>100</v>
      </c>
      <c r="H32" s="39">
        <f t="shared" si="6"/>
        <v>100</v>
      </c>
      <c r="I32" s="40"/>
      <c r="J32" s="54"/>
      <c r="K32" s="54"/>
      <c r="L32" s="55"/>
      <c r="M32" s="57"/>
      <c r="N32" s="42"/>
    </row>
    <row r="33" spans="1:14" ht="36.75" customHeight="1">
      <c r="A33" s="17">
        <v>25</v>
      </c>
      <c r="B33" s="18" t="s">
        <v>11</v>
      </c>
      <c r="C33" s="8">
        <f t="shared" si="4"/>
        <v>25</v>
      </c>
      <c r="D33" s="8">
        <f t="shared" si="4"/>
        <v>24.9</v>
      </c>
      <c r="E33" s="19">
        <f t="shared" si="5"/>
        <v>99.6</v>
      </c>
      <c r="F33" s="39">
        <v>25</v>
      </c>
      <c r="G33" s="41">
        <v>24.9</v>
      </c>
      <c r="H33" s="39">
        <f t="shared" si="6"/>
        <v>99.6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15</v>
      </c>
      <c r="C34" s="8">
        <f t="shared" si="4"/>
        <v>2563.2</v>
      </c>
      <c r="D34" s="8">
        <f t="shared" si="4"/>
        <v>2554.4</v>
      </c>
      <c r="E34" s="19">
        <f t="shared" si="5"/>
        <v>99.65667915106118</v>
      </c>
      <c r="F34" s="39">
        <v>2563.2</v>
      </c>
      <c r="G34" s="41">
        <v>2554.4</v>
      </c>
      <c r="H34" s="39">
        <f t="shared" si="6"/>
        <v>99.65667915106118</v>
      </c>
      <c r="I34" s="40"/>
      <c r="J34" s="54"/>
      <c r="K34" s="54"/>
      <c r="L34" s="55"/>
      <c r="M34" s="57"/>
      <c r="N34" s="42"/>
    </row>
    <row r="35" spans="1:14" ht="18" customHeight="1">
      <c r="A35" s="17">
        <v>27</v>
      </c>
      <c r="B35" s="18" t="s">
        <v>8</v>
      </c>
      <c r="C35" s="8">
        <f t="shared" si="4"/>
        <v>800</v>
      </c>
      <c r="D35" s="8">
        <f t="shared" si="4"/>
        <v>616.4</v>
      </c>
      <c r="E35" s="19">
        <f t="shared" si="5"/>
        <v>77.05</v>
      </c>
      <c r="F35" s="39">
        <v>800</v>
      </c>
      <c r="G35" s="41">
        <v>616.4</v>
      </c>
      <c r="H35" s="39">
        <f t="shared" si="6"/>
        <v>77.05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54</v>
      </c>
      <c r="C36" s="8">
        <f t="shared" si="4"/>
        <v>4423</v>
      </c>
      <c r="D36" s="8">
        <f t="shared" si="4"/>
        <v>3898.2</v>
      </c>
      <c r="E36" s="19">
        <f t="shared" si="5"/>
        <v>88.13475016956816</v>
      </c>
      <c r="F36" s="39">
        <v>4423</v>
      </c>
      <c r="G36" s="41">
        <v>3898.2</v>
      </c>
      <c r="H36" s="39">
        <f t="shared" si="6"/>
        <v>88.13475016956816</v>
      </c>
      <c r="I36" s="40"/>
      <c r="J36" s="40"/>
      <c r="K36" s="40"/>
      <c r="L36" s="41"/>
      <c r="M36" s="59"/>
      <c r="N36" s="40"/>
    </row>
    <row r="37" spans="1:14" ht="33" customHeight="1">
      <c r="A37" s="17">
        <v>29</v>
      </c>
      <c r="B37" s="10" t="s">
        <v>61</v>
      </c>
      <c r="C37" s="8">
        <f>F37+I37+L37</f>
        <v>1150</v>
      </c>
      <c r="D37" s="8">
        <f>G37+J37+M37</f>
        <v>1092.2</v>
      </c>
      <c r="E37" s="19">
        <f>D37/C37*100</f>
        <v>94.97391304347826</v>
      </c>
      <c r="F37" s="39">
        <v>1150</v>
      </c>
      <c r="G37" s="41">
        <v>1092.2</v>
      </c>
      <c r="H37" s="39">
        <f t="shared" si="6"/>
        <v>94.97391304347826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SUM(C27:C37)</f>
        <v>246678.19999999998</v>
      </c>
      <c r="D38" s="44">
        <f>SUM(D27:D37)</f>
        <v>219197.90000000002</v>
      </c>
      <c r="E38" s="47">
        <f t="shared" si="5"/>
        <v>88.85985871471416</v>
      </c>
      <c r="F38" s="44">
        <f>SUM(F27:F37)</f>
        <v>189298.10000000003</v>
      </c>
      <c r="G38" s="44">
        <f>SUM(G27:G37)</f>
        <v>169010.1</v>
      </c>
      <c r="H38" s="44">
        <f>G38/F38*100</f>
        <v>89.28251260842025</v>
      </c>
      <c r="I38" s="44">
        <f>SUM(I27:I36)</f>
        <v>51170.9</v>
      </c>
      <c r="J38" s="44">
        <f>SUM(J27:J36)</f>
        <v>49518.8</v>
      </c>
      <c r="K38" s="45">
        <f>J38/I38*100</f>
        <v>96.7714071865064</v>
      </c>
      <c r="L38" s="44">
        <f>SUM(L27:L36)</f>
        <v>6209.2</v>
      </c>
      <c r="M38" s="44">
        <f>SUM(M27:M36)</f>
        <v>669</v>
      </c>
      <c r="N38" s="46">
        <f>M38/L38*100</f>
        <v>10.774334857952715</v>
      </c>
    </row>
    <row r="39" spans="1:14" ht="21.75" customHeight="1">
      <c r="A39" s="61" t="s">
        <v>17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4" customHeight="1">
      <c r="A40" s="17">
        <v>30</v>
      </c>
      <c r="B40" s="18" t="s">
        <v>2</v>
      </c>
      <c r="C40" s="8">
        <f aca="true" t="shared" si="7" ref="C40:D51">F40+I40+L40</f>
        <v>161</v>
      </c>
      <c r="D40" s="8">
        <f t="shared" si="7"/>
        <v>161</v>
      </c>
      <c r="E40" s="23">
        <f>D40/C40*100</f>
        <v>100</v>
      </c>
      <c r="F40" s="24">
        <v>161</v>
      </c>
      <c r="G40" s="24">
        <v>161</v>
      </c>
      <c r="H40" s="24">
        <f>G40/F40*100</f>
        <v>100</v>
      </c>
      <c r="I40" s="24"/>
      <c r="J40" s="24"/>
      <c r="K40" s="24"/>
      <c r="L40" s="24"/>
      <c r="M40" s="25"/>
      <c r="N40" s="25"/>
    </row>
    <row r="41" spans="1:14" ht="39.75" customHeight="1">
      <c r="A41" s="17">
        <v>31</v>
      </c>
      <c r="B41" s="18" t="s">
        <v>26</v>
      </c>
      <c r="C41" s="8">
        <f t="shared" si="7"/>
        <v>10</v>
      </c>
      <c r="D41" s="8">
        <f t="shared" si="7"/>
        <v>10</v>
      </c>
      <c r="E41" s="23">
        <f>D41/C41*100</f>
        <v>100</v>
      </c>
      <c r="F41" s="24">
        <v>10</v>
      </c>
      <c r="G41" s="24">
        <v>10</v>
      </c>
      <c r="H41" s="24">
        <f aca="true" t="shared" si="8" ref="H41:H51">G41/F41*100</f>
        <v>100</v>
      </c>
      <c r="I41" s="24"/>
      <c r="J41" s="24"/>
      <c r="K41" s="24"/>
      <c r="L41" s="24"/>
      <c r="M41" s="25"/>
      <c r="N41" s="25"/>
    </row>
    <row r="42" spans="1:14" ht="30">
      <c r="A42" s="17">
        <v>32</v>
      </c>
      <c r="B42" s="18" t="s">
        <v>3</v>
      </c>
      <c r="C42" s="8">
        <f t="shared" si="7"/>
        <v>23491</v>
      </c>
      <c r="D42" s="8">
        <f t="shared" si="7"/>
        <v>23372.6</v>
      </c>
      <c r="E42" s="23">
        <f aca="true" t="shared" si="9" ref="E42:E52">D42/C42*100</f>
        <v>99.49597718275083</v>
      </c>
      <c r="F42" s="24">
        <v>11263.3</v>
      </c>
      <c r="G42" s="24">
        <v>11144.9</v>
      </c>
      <c r="H42" s="24">
        <f t="shared" si="8"/>
        <v>98.94879830955404</v>
      </c>
      <c r="I42" s="24">
        <v>12227.7</v>
      </c>
      <c r="J42" s="24">
        <v>12227.7</v>
      </c>
      <c r="K42" s="24">
        <f>J42/I42*100</f>
        <v>100</v>
      </c>
      <c r="L42" s="24"/>
      <c r="M42" s="25"/>
      <c r="N42" s="25"/>
    </row>
    <row r="43" spans="1:14" ht="36.75" customHeight="1">
      <c r="A43" s="17">
        <v>33</v>
      </c>
      <c r="B43" s="18" t="s">
        <v>0</v>
      </c>
      <c r="C43" s="8">
        <f t="shared" si="7"/>
        <v>3816.4</v>
      </c>
      <c r="D43" s="8">
        <f t="shared" si="7"/>
        <v>3782.8</v>
      </c>
      <c r="E43" s="23">
        <f t="shared" si="9"/>
        <v>99.11958914159942</v>
      </c>
      <c r="F43" s="24">
        <v>3816.4</v>
      </c>
      <c r="G43" s="25">
        <v>3782.8</v>
      </c>
      <c r="H43" s="24">
        <f t="shared" si="8"/>
        <v>99.11958914159942</v>
      </c>
      <c r="I43" s="24"/>
      <c r="J43" s="24"/>
      <c r="K43" s="24"/>
      <c r="L43" s="25"/>
      <c r="M43" s="25"/>
      <c r="N43" s="25"/>
    </row>
    <row r="44" spans="1:14" ht="15">
      <c r="A44" s="17">
        <v>34</v>
      </c>
      <c r="B44" s="18" t="s">
        <v>4</v>
      </c>
      <c r="C44" s="8">
        <f t="shared" si="7"/>
        <v>73.1</v>
      </c>
      <c r="D44" s="8">
        <f t="shared" si="7"/>
        <v>73.1</v>
      </c>
      <c r="E44" s="23">
        <f t="shared" si="9"/>
        <v>100</v>
      </c>
      <c r="F44" s="24">
        <v>73.1</v>
      </c>
      <c r="G44" s="24">
        <v>73.1</v>
      </c>
      <c r="H44" s="24">
        <f t="shared" si="8"/>
        <v>100</v>
      </c>
      <c r="I44" s="31"/>
      <c r="J44" s="31"/>
      <c r="K44" s="31"/>
      <c r="L44" s="24"/>
      <c r="M44" s="25"/>
      <c r="N44" s="25"/>
    </row>
    <row r="45" spans="1:14" ht="21" customHeight="1">
      <c r="A45" s="17">
        <v>35</v>
      </c>
      <c r="B45" s="18" t="s">
        <v>5</v>
      </c>
      <c r="C45" s="8">
        <f t="shared" si="7"/>
        <v>11150.2</v>
      </c>
      <c r="D45" s="8">
        <f t="shared" si="7"/>
        <v>10806.8</v>
      </c>
      <c r="E45" s="23">
        <f t="shared" si="9"/>
        <v>96.92023461462573</v>
      </c>
      <c r="F45" s="24">
        <v>11150.2</v>
      </c>
      <c r="G45" s="24">
        <v>10806.8</v>
      </c>
      <c r="H45" s="24">
        <f t="shared" si="8"/>
        <v>96.92023461462573</v>
      </c>
      <c r="I45" s="31"/>
      <c r="J45" s="31"/>
      <c r="K45" s="31"/>
      <c r="L45" s="24"/>
      <c r="M45" s="25"/>
      <c r="N45" s="25"/>
    </row>
    <row r="46" spans="1:14" ht="33" customHeight="1">
      <c r="A46" s="17">
        <v>36</v>
      </c>
      <c r="B46" s="18" t="s">
        <v>6</v>
      </c>
      <c r="C46" s="8">
        <f>F46+I46+L46</f>
        <v>10</v>
      </c>
      <c r="D46" s="8">
        <f>G46+J46+M46</f>
        <v>10</v>
      </c>
      <c r="E46" s="23">
        <f>D46/C46*100</f>
        <v>100</v>
      </c>
      <c r="F46" s="24">
        <v>10</v>
      </c>
      <c r="G46" s="24">
        <v>10</v>
      </c>
      <c r="H46" s="24">
        <f>G46/F46*100</f>
        <v>100</v>
      </c>
      <c r="I46" s="31"/>
      <c r="J46" s="31"/>
      <c r="K46" s="31"/>
      <c r="L46" s="24"/>
      <c r="M46" s="25"/>
      <c r="N46" s="25"/>
    </row>
    <row r="47" spans="1:14" ht="36.75" customHeight="1">
      <c r="A47" s="17">
        <v>37</v>
      </c>
      <c r="B47" s="18" t="s">
        <v>11</v>
      </c>
      <c r="C47" s="8">
        <f t="shared" si="7"/>
        <v>10</v>
      </c>
      <c r="D47" s="8">
        <f t="shared" si="7"/>
        <v>7.9</v>
      </c>
      <c r="E47" s="23"/>
      <c r="F47" s="24">
        <v>10</v>
      </c>
      <c r="G47" s="24">
        <v>7.9</v>
      </c>
      <c r="H47" s="24">
        <f t="shared" si="8"/>
        <v>79</v>
      </c>
      <c r="I47" s="24"/>
      <c r="J47" s="24"/>
      <c r="K47" s="24"/>
      <c r="L47" s="24"/>
      <c r="M47" s="25"/>
      <c r="N47" s="25"/>
    </row>
    <row r="48" spans="1:14" ht="36.75" customHeight="1">
      <c r="A48" s="17">
        <v>38</v>
      </c>
      <c r="B48" s="18" t="s">
        <v>51</v>
      </c>
      <c r="C48" s="8">
        <f t="shared" si="7"/>
        <v>10</v>
      </c>
      <c r="D48" s="8">
        <f t="shared" si="7"/>
        <v>10</v>
      </c>
      <c r="E48" s="23">
        <f t="shared" si="9"/>
        <v>100</v>
      </c>
      <c r="F48" s="24">
        <v>10</v>
      </c>
      <c r="G48" s="24">
        <v>10</v>
      </c>
      <c r="H48" s="24">
        <f t="shared" si="8"/>
        <v>100</v>
      </c>
      <c r="I48" s="24"/>
      <c r="J48" s="24"/>
      <c r="K48" s="24"/>
      <c r="L48" s="24"/>
      <c r="M48" s="25"/>
      <c r="N48" s="25"/>
    </row>
    <row r="49" spans="1:14" ht="19.5" customHeight="1">
      <c r="A49" s="17">
        <v>39</v>
      </c>
      <c r="B49" s="18" t="s">
        <v>8</v>
      </c>
      <c r="C49" s="8">
        <f t="shared" si="7"/>
        <v>159</v>
      </c>
      <c r="D49" s="8">
        <f t="shared" si="7"/>
        <v>137.3</v>
      </c>
      <c r="E49" s="23">
        <f t="shared" si="9"/>
        <v>86.35220125786164</v>
      </c>
      <c r="F49" s="24">
        <v>159</v>
      </c>
      <c r="G49" s="24">
        <v>137.3</v>
      </c>
      <c r="H49" s="24">
        <f t="shared" si="8"/>
        <v>86.35220125786164</v>
      </c>
      <c r="I49" s="24"/>
      <c r="J49" s="24"/>
      <c r="K49" s="24"/>
      <c r="L49" s="24"/>
      <c r="M49" s="25"/>
      <c r="N49" s="25"/>
    </row>
    <row r="50" spans="1:14" ht="33" customHeight="1">
      <c r="A50" s="17">
        <v>40</v>
      </c>
      <c r="B50" s="18" t="s">
        <v>62</v>
      </c>
      <c r="C50" s="8">
        <f t="shared" si="7"/>
        <v>700</v>
      </c>
      <c r="D50" s="8">
        <f t="shared" si="7"/>
        <v>646</v>
      </c>
      <c r="E50" s="23">
        <f t="shared" si="9"/>
        <v>92.28571428571428</v>
      </c>
      <c r="F50" s="24">
        <v>700</v>
      </c>
      <c r="G50" s="24">
        <v>646</v>
      </c>
      <c r="H50" s="24">
        <f t="shared" si="8"/>
        <v>92.28571428571428</v>
      </c>
      <c r="I50" s="24"/>
      <c r="J50" s="24"/>
      <c r="K50" s="24"/>
      <c r="L50" s="24"/>
      <c r="M50" s="25"/>
      <c r="N50" s="25"/>
    </row>
    <row r="51" spans="1:14" ht="35.25" customHeight="1">
      <c r="A51" s="17">
        <v>41</v>
      </c>
      <c r="B51" s="10" t="s">
        <v>54</v>
      </c>
      <c r="C51" s="8">
        <f t="shared" si="7"/>
        <v>80</v>
      </c>
      <c r="D51" s="8">
        <f t="shared" si="7"/>
        <v>80</v>
      </c>
      <c r="E51" s="23"/>
      <c r="F51" s="24">
        <v>80</v>
      </c>
      <c r="G51" s="24">
        <v>80</v>
      </c>
      <c r="H51" s="24">
        <f t="shared" si="8"/>
        <v>100</v>
      </c>
      <c r="I51" s="24"/>
      <c r="J51" s="24"/>
      <c r="K51" s="24"/>
      <c r="L51" s="24"/>
      <c r="M51" s="25"/>
      <c r="N51" s="25"/>
    </row>
    <row r="52" spans="1:14" s="16" customFormat="1" ht="21" customHeight="1">
      <c r="A52" s="21"/>
      <c r="B52" s="22" t="s">
        <v>1</v>
      </c>
      <c r="C52" s="26">
        <f>SUM(C40:C51)</f>
        <v>39670.7</v>
      </c>
      <c r="D52" s="26">
        <f>SUM(D40:D51)</f>
        <v>39097.5</v>
      </c>
      <c r="E52" s="27">
        <f t="shared" si="9"/>
        <v>98.5551049010983</v>
      </c>
      <c r="F52" s="26">
        <f>SUM(F40:F51)</f>
        <v>27443</v>
      </c>
      <c r="G52" s="26">
        <f>SUM(G40:G51)</f>
        <v>26869.8</v>
      </c>
      <c r="H52" s="26">
        <f>G52/F52*100</f>
        <v>97.9113070728419</v>
      </c>
      <c r="I52" s="26">
        <f>SUM(I40:I50)</f>
        <v>12227.7</v>
      </c>
      <c r="J52" s="26">
        <f>SUM(J40:J50)</f>
        <v>12227.7</v>
      </c>
      <c r="K52" s="26">
        <f>J52/I52*100</f>
        <v>100</v>
      </c>
      <c r="L52" s="26"/>
      <c r="M52" s="28"/>
      <c r="N52" s="28"/>
    </row>
    <row r="53" spans="1:14" ht="24.75" customHeight="1">
      <c r="A53" s="61" t="s">
        <v>18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14" ht="15">
      <c r="A54" s="29" t="s">
        <v>67</v>
      </c>
      <c r="B54" s="30" t="s">
        <v>2</v>
      </c>
      <c r="C54" s="8">
        <f>F54+I54+L54</f>
        <v>213.1</v>
      </c>
      <c r="D54" s="8">
        <f>G54+J54+M54</f>
        <v>213.1</v>
      </c>
      <c r="E54" s="23">
        <f>D54/C54*100</f>
        <v>100</v>
      </c>
      <c r="F54" s="31">
        <v>213.1</v>
      </c>
      <c r="G54" s="31">
        <v>213.1</v>
      </c>
      <c r="H54" s="24">
        <f>G54/F54*100</f>
        <v>100</v>
      </c>
      <c r="I54" s="24"/>
      <c r="J54" s="24"/>
      <c r="K54" s="24"/>
      <c r="L54" s="24"/>
      <c r="M54" s="25"/>
      <c r="N54" s="25"/>
    </row>
    <row r="55" spans="1:14" ht="30">
      <c r="A55" s="29" t="s">
        <v>40</v>
      </c>
      <c r="B55" s="30" t="s">
        <v>3</v>
      </c>
      <c r="C55" s="8">
        <f aca="true" t="shared" si="10" ref="C55:C60">F55+I55+L55</f>
        <v>10254.9</v>
      </c>
      <c r="D55" s="8">
        <f aca="true" t="shared" si="11" ref="D55:D60">G55+J55+M55</f>
        <v>10042.1</v>
      </c>
      <c r="E55" s="23">
        <f aca="true" t="shared" si="12" ref="E55:E60">D55/C55*100</f>
        <v>97.9248944407064</v>
      </c>
      <c r="F55" s="31">
        <v>3887.9</v>
      </c>
      <c r="G55" s="31">
        <v>3675.1</v>
      </c>
      <c r="H55" s="24">
        <f aca="true" t="shared" si="13" ref="H55:H61">G55/F55*100</f>
        <v>94.52660819465521</v>
      </c>
      <c r="I55" s="24">
        <v>6367</v>
      </c>
      <c r="J55" s="24">
        <v>6367</v>
      </c>
      <c r="K55" s="24">
        <v>0</v>
      </c>
      <c r="L55" s="24"/>
      <c r="M55" s="25"/>
      <c r="N55" s="25"/>
    </row>
    <row r="56" spans="1:14" ht="30">
      <c r="A56" s="29" t="s">
        <v>41</v>
      </c>
      <c r="B56" s="30" t="s">
        <v>0</v>
      </c>
      <c r="C56" s="8">
        <f t="shared" si="10"/>
        <v>4815.3</v>
      </c>
      <c r="D56" s="8">
        <f t="shared" si="11"/>
        <v>4815.3</v>
      </c>
      <c r="E56" s="23">
        <f t="shared" si="12"/>
        <v>100</v>
      </c>
      <c r="F56" s="31">
        <v>4315.3</v>
      </c>
      <c r="G56" s="32">
        <v>4315.3</v>
      </c>
      <c r="H56" s="24">
        <f t="shared" si="13"/>
        <v>100</v>
      </c>
      <c r="I56" s="24">
        <v>500</v>
      </c>
      <c r="J56" s="24">
        <v>500</v>
      </c>
      <c r="K56" s="24">
        <v>0</v>
      </c>
      <c r="L56" s="25"/>
      <c r="M56" s="25"/>
      <c r="N56" s="25"/>
    </row>
    <row r="57" spans="1:14" ht="15">
      <c r="A57" s="29" t="s">
        <v>42</v>
      </c>
      <c r="B57" s="30" t="s">
        <v>4</v>
      </c>
      <c r="C57" s="8">
        <f t="shared" si="10"/>
        <v>62.6</v>
      </c>
      <c r="D57" s="8">
        <f t="shared" si="11"/>
        <v>61.6</v>
      </c>
      <c r="E57" s="23">
        <f t="shared" si="12"/>
        <v>98.40255591054313</v>
      </c>
      <c r="F57" s="31">
        <v>62.6</v>
      </c>
      <c r="G57" s="31">
        <v>61.6</v>
      </c>
      <c r="H57" s="24">
        <f t="shared" si="13"/>
        <v>98.40255591054313</v>
      </c>
      <c r="I57" s="24"/>
      <c r="J57" s="31"/>
      <c r="K57" s="31"/>
      <c r="L57" s="31"/>
      <c r="M57" s="25"/>
      <c r="N57" s="25"/>
    </row>
    <row r="58" spans="1:14" ht="15">
      <c r="A58" s="29" t="s">
        <v>43</v>
      </c>
      <c r="B58" s="30" t="s">
        <v>5</v>
      </c>
      <c r="C58" s="8">
        <f t="shared" si="10"/>
        <v>13206.699999999999</v>
      </c>
      <c r="D58" s="8">
        <f t="shared" si="11"/>
        <v>12623.3</v>
      </c>
      <c r="E58" s="23">
        <f t="shared" si="12"/>
        <v>95.5825452232579</v>
      </c>
      <c r="F58" s="24">
        <v>12759.6</v>
      </c>
      <c r="G58" s="24">
        <v>12176.2</v>
      </c>
      <c r="H58" s="24">
        <f t="shared" si="13"/>
        <v>95.42775635599862</v>
      </c>
      <c r="I58" s="24">
        <v>107.3</v>
      </c>
      <c r="J58" s="31">
        <v>107.3</v>
      </c>
      <c r="K58" s="31">
        <f>J58/I58*100</f>
        <v>100</v>
      </c>
      <c r="L58" s="31">
        <v>339.8</v>
      </c>
      <c r="M58" s="25">
        <v>339.8</v>
      </c>
      <c r="N58" s="25">
        <f>M58/L58*100</f>
        <v>100</v>
      </c>
    </row>
    <row r="59" spans="1:14" ht="15">
      <c r="A59" s="29" t="s">
        <v>44</v>
      </c>
      <c r="B59" s="30" t="s">
        <v>10</v>
      </c>
      <c r="C59" s="8">
        <f t="shared" si="10"/>
        <v>37</v>
      </c>
      <c r="D59" s="8">
        <f t="shared" si="11"/>
        <v>37</v>
      </c>
      <c r="E59" s="23">
        <f t="shared" si="12"/>
        <v>100</v>
      </c>
      <c r="F59" s="31">
        <v>37</v>
      </c>
      <c r="G59" s="31">
        <v>37</v>
      </c>
      <c r="H59" s="24">
        <f t="shared" si="13"/>
        <v>100</v>
      </c>
      <c r="I59" s="24"/>
      <c r="J59" s="24"/>
      <c r="K59" s="24"/>
      <c r="L59" s="24"/>
      <c r="M59" s="25"/>
      <c r="N59" s="25"/>
    </row>
    <row r="60" spans="1:14" ht="26.25" customHeight="1">
      <c r="A60" s="29" t="s">
        <v>45</v>
      </c>
      <c r="B60" s="30" t="s">
        <v>8</v>
      </c>
      <c r="C60" s="8">
        <f t="shared" si="10"/>
        <v>29.2</v>
      </c>
      <c r="D60" s="8">
        <f t="shared" si="11"/>
        <v>29.2</v>
      </c>
      <c r="E60" s="23">
        <f t="shared" si="12"/>
        <v>100</v>
      </c>
      <c r="F60" s="31">
        <v>29.2</v>
      </c>
      <c r="G60" s="31">
        <v>29.2</v>
      </c>
      <c r="H60" s="24">
        <f t="shared" si="13"/>
        <v>100</v>
      </c>
      <c r="I60" s="24"/>
      <c r="J60" s="24"/>
      <c r="K60" s="24"/>
      <c r="L60" s="24"/>
      <c r="M60" s="25"/>
      <c r="N60" s="25"/>
    </row>
    <row r="61" spans="1:14" ht="30">
      <c r="A61" s="29" t="s">
        <v>46</v>
      </c>
      <c r="B61" s="10" t="s">
        <v>61</v>
      </c>
      <c r="C61" s="8">
        <f>F61+I61+L61</f>
        <v>660</v>
      </c>
      <c r="D61" s="8">
        <f>G61+J61+M61</f>
        <v>649.9</v>
      </c>
      <c r="E61" s="23">
        <f>D61/C61*100</f>
        <v>98.46969696969697</v>
      </c>
      <c r="F61" s="31">
        <v>660</v>
      </c>
      <c r="G61" s="31">
        <v>649.9</v>
      </c>
      <c r="H61" s="24">
        <f t="shared" si="13"/>
        <v>98.46969696969697</v>
      </c>
      <c r="I61" s="24"/>
      <c r="J61" s="24"/>
      <c r="K61" s="24"/>
      <c r="L61" s="24"/>
      <c r="M61" s="25"/>
      <c r="N61" s="25"/>
    </row>
    <row r="62" spans="1:14" s="16" customFormat="1" ht="18.75" customHeight="1">
      <c r="A62" s="33"/>
      <c r="B62" s="34" t="s">
        <v>1</v>
      </c>
      <c r="C62" s="26">
        <f>SUM(C54:C61)</f>
        <v>29278.8</v>
      </c>
      <c r="D62" s="26">
        <f>SUM(D54:D61)</f>
        <v>28471.500000000004</v>
      </c>
      <c r="E62" s="27">
        <f>D62/C62*100</f>
        <v>97.24271486536334</v>
      </c>
      <c r="F62" s="26">
        <f>SUM(F54:F61)</f>
        <v>21964.7</v>
      </c>
      <c r="G62" s="26">
        <f>SUM(G54:G61)</f>
        <v>21157.400000000005</v>
      </c>
      <c r="H62" s="26">
        <f>G62/F62*100</f>
        <v>96.32455713030456</v>
      </c>
      <c r="I62" s="26">
        <f>SUM(I54:I60)</f>
        <v>6974.3</v>
      </c>
      <c r="J62" s="26">
        <f>SUM(J54:J60)</f>
        <v>6974.3</v>
      </c>
      <c r="K62" s="26">
        <f>J62/I62*100</f>
        <v>100</v>
      </c>
      <c r="L62" s="26">
        <f>SUM(L54:L60)</f>
        <v>339.8</v>
      </c>
      <c r="M62" s="26">
        <f>SUM(M54:M60)</f>
        <v>339.8</v>
      </c>
      <c r="N62" s="28">
        <f>M62/L62*100</f>
        <v>100</v>
      </c>
    </row>
    <row r="63" spans="1:14" ht="21.75" customHeight="1">
      <c r="A63" s="62" t="s">
        <v>19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25.5" customHeight="1">
      <c r="A64" s="29" t="s">
        <v>47</v>
      </c>
      <c r="B64" s="30" t="s">
        <v>2</v>
      </c>
      <c r="C64" s="8">
        <f aca="true" t="shared" si="14" ref="C64:D73">F64+I64+L64</f>
        <v>122</v>
      </c>
      <c r="D64" s="8">
        <f t="shared" si="14"/>
        <v>122</v>
      </c>
      <c r="E64" s="23">
        <f>D64/C64*100</f>
        <v>100</v>
      </c>
      <c r="F64" s="31">
        <v>122</v>
      </c>
      <c r="G64" s="31">
        <v>122</v>
      </c>
      <c r="H64" s="24">
        <f>G64/F64*100</f>
        <v>100</v>
      </c>
      <c r="I64" s="24"/>
      <c r="J64" s="24"/>
      <c r="K64" s="24"/>
      <c r="L64" s="24"/>
      <c r="M64" s="25"/>
      <c r="N64" s="25"/>
    </row>
    <row r="65" spans="1:14" ht="36.75" customHeight="1">
      <c r="A65" s="29" t="s">
        <v>48</v>
      </c>
      <c r="B65" s="30" t="s">
        <v>3</v>
      </c>
      <c r="C65" s="8">
        <f t="shared" si="14"/>
        <v>14376.8</v>
      </c>
      <c r="D65" s="8">
        <f t="shared" si="14"/>
        <v>13890.4</v>
      </c>
      <c r="E65" s="23">
        <f aca="true" t="shared" si="15" ref="E65:E74">D65/C65*100</f>
        <v>96.61677146513829</v>
      </c>
      <c r="F65" s="31">
        <v>5982.4</v>
      </c>
      <c r="G65" s="31">
        <v>5496.1</v>
      </c>
      <c r="H65" s="24">
        <f aca="true" t="shared" si="16" ref="H65:H73">G65/F65*100</f>
        <v>91.87115538914149</v>
      </c>
      <c r="I65" s="24">
        <v>8394.4</v>
      </c>
      <c r="J65" s="24">
        <v>8394.3</v>
      </c>
      <c r="K65" s="24">
        <f>J65/I65*100</f>
        <v>99.99880872962927</v>
      </c>
      <c r="L65" s="24"/>
      <c r="M65" s="25"/>
      <c r="N65" s="25"/>
    </row>
    <row r="66" spans="1:14" ht="36.75" customHeight="1">
      <c r="A66" s="29" t="s">
        <v>63</v>
      </c>
      <c r="B66" s="30" t="s">
        <v>0</v>
      </c>
      <c r="C66" s="8">
        <f t="shared" si="14"/>
        <v>5934.3</v>
      </c>
      <c r="D66" s="8">
        <f>G66+J66</f>
        <v>5838.6</v>
      </c>
      <c r="E66" s="23">
        <f t="shared" si="15"/>
        <v>98.3873413882008</v>
      </c>
      <c r="F66" s="31">
        <v>5434.3</v>
      </c>
      <c r="G66" s="32">
        <v>5338.6</v>
      </c>
      <c r="H66" s="24">
        <f t="shared" si="16"/>
        <v>98.23896361996945</v>
      </c>
      <c r="I66" s="24">
        <v>500</v>
      </c>
      <c r="J66" s="24">
        <v>500</v>
      </c>
      <c r="K66" s="24"/>
      <c r="L66" s="25"/>
      <c r="M66" s="25"/>
      <c r="N66" s="25"/>
    </row>
    <row r="67" spans="1:14" ht="18" customHeight="1">
      <c r="A67" s="29" t="s">
        <v>64</v>
      </c>
      <c r="B67" s="30" t="s">
        <v>4</v>
      </c>
      <c r="C67" s="8">
        <f t="shared" si="14"/>
        <v>10.8</v>
      </c>
      <c r="D67" s="8">
        <f>G67+J67</f>
        <v>10.8</v>
      </c>
      <c r="E67" s="23">
        <f t="shared" si="15"/>
        <v>100</v>
      </c>
      <c r="F67" s="31">
        <v>10.8</v>
      </c>
      <c r="G67" s="32">
        <v>10.8</v>
      </c>
      <c r="H67" s="24">
        <f t="shared" si="16"/>
        <v>100</v>
      </c>
      <c r="I67" s="24"/>
      <c r="J67" s="24"/>
      <c r="K67" s="24"/>
      <c r="L67" s="25"/>
      <c r="M67" s="25"/>
      <c r="N67" s="25"/>
    </row>
    <row r="68" spans="1:14" ht="17.25" customHeight="1">
      <c r="A68" s="29" t="s">
        <v>49</v>
      </c>
      <c r="B68" s="30" t="s">
        <v>5</v>
      </c>
      <c r="C68" s="8">
        <f t="shared" si="14"/>
        <v>14406.6</v>
      </c>
      <c r="D68" s="8">
        <f t="shared" si="14"/>
        <v>14033.8</v>
      </c>
      <c r="E68" s="23">
        <f t="shared" si="15"/>
        <v>97.41229714158789</v>
      </c>
      <c r="F68" s="31">
        <v>14406.6</v>
      </c>
      <c r="G68" s="31">
        <v>14033.8</v>
      </c>
      <c r="H68" s="24">
        <f t="shared" si="16"/>
        <v>97.41229714158789</v>
      </c>
      <c r="I68" s="24"/>
      <c r="J68" s="31"/>
      <c r="K68" s="31"/>
      <c r="L68" s="24"/>
      <c r="M68" s="25"/>
      <c r="N68" s="25"/>
    </row>
    <row r="69" spans="1:14" ht="36.75" customHeight="1">
      <c r="A69" s="29" t="s">
        <v>50</v>
      </c>
      <c r="B69" s="30" t="s">
        <v>6</v>
      </c>
      <c r="C69" s="8">
        <f t="shared" si="14"/>
        <v>33.4</v>
      </c>
      <c r="D69" s="8">
        <f t="shared" si="14"/>
        <v>33.4</v>
      </c>
      <c r="E69" s="23">
        <f t="shared" si="15"/>
        <v>100</v>
      </c>
      <c r="F69" s="31">
        <v>33.4</v>
      </c>
      <c r="G69" s="31">
        <v>33.4</v>
      </c>
      <c r="H69" s="24">
        <f t="shared" si="16"/>
        <v>100</v>
      </c>
      <c r="I69" s="24"/>
      <c r="J69" s="31"/>
      <c r="K69" s="31"/>
      <c r="L69" s="24"/>
      <c r="M69" s="25"/>
      <c r="N69" s="25"/>
    </row>
    <row r="70" spans="1:14" ht="23.25" customHeight="1">
      <c r="A70" s="29" t="s">
        <v>39</v>
      </c>
      <c r="B70" s="30" t="s">
        <v>7</v>
      </c>
      <c r="C70" s="8">
        <f t="shared" si="14"/>
        <v>7.9</v>
      </c>
      <c r="D70" s="8">
        <f t="shared" si="14"/>
        <v>7.9</v>
      </c>
      <c r="E70" s="23">
        <f t="shared" si="15"/>
        <v>100</v>
      </c>
      <c r="F70" s="31">
        <v>7.9</v>
      </c>
      <c r="G70" s="31">
        <v>7.9</v>
      </c>
      <c r="H70" s="24">
        <f t="shared" si="16"/>
        <v>100</v>
      </c>
      <c r="I70" s="24"/>
      <c r="J70" s="31"/>
      <c r="K70" s="31"/>
      <c r="L70" s="24"/>
      <c r="M70" s="25"/>
      <c r="N70" s="25"/>
    </row>
    <row r="71" spans="1:14" ht="31.5" customHeight="1">
      <c r="A71" s="29" t="s">
        <v>56</v>
      </c>
      <c r="B71" s="30" t="s">
        <v>27</v>
      </c>
      <c r="C71" s="8">
        <f t="shared" si="14"/>
        <v>21.5</v>
      </c>
      <c r="D71" s="8">
        <f t="shared" si="14"/>
        <v>21.5</v>
      </c>
      <c r="E71" s="23">
        <f t="shared" si="15"/>
        <v>100</v>
      </c>
      <c r="F71" s="31">
        <v>21.5</v>
      </c>
      <c r="G71" s="31">
        <v>21.5</v>
      </c>
      <c r="H71" s="24">
        <f t="shared" si="16"/>
        <v>100</v>
      </c>
      <c r="I71" s="24"/>
      <c r="J71" s="31"/>
      <c r="K71" s="31"/>
      <c r="L71" s="24"/>
      <c r="M71" s="25"/>
      <c r="N71" s="25"/>
    </row>
    <row r="72" spans="1:14" ht="22.5" customHeight="1">
      <c r="A72" s="29" t="s">
        <v>65</v>
      </c>
      <c r="B72" s="30" t="s">
        <v>8</v>
      </c>
      <c r="C72" s="8">
        <f t="shared" si="14"/>
        <v>112.3</v>
      </c>
      <c r="D72" s="8">
        <f t="shared" si="14"/>
        <v>92.4</v>
      </c>
      <c r="E72" s="23">
        <f t="shared" si="15"/>
        <v>82.27960819234195</v>
      </c>
      <c r="F72" s="31">
        <v>112.3</v>
      </c>
      <c r="G72" s="31">
        <v>92.4</v>
      </c>
      <c r="H72" s="24">
        <f t="shared" si="16"/>
        <v>82.27960819234195</v>
      </c>
      <c r="I72" s="24"/>
      <c r="J72" s="24"/>
      <c r="K72" s="24"/>
      <c r="L72" s="24"/>
      <c r="M72" s="25"/>
      <c r="N72" s="25"/>
    </row>
    <row r="73" spans="1:14" ht="16.5" customHeight="1">
      <c r="A73" s="29" t="s">
        <v>57</v>
      </c>
      <c r="B73" s="30" t="s">
        <v>16</v>
      </c>
      <c r="C73" s="8">
        <f t="shared" si="14"/>
        <v>580.6</v>
      </c>
      <c r="D73" s="8">
        <f t="shared" si="14"/>
        <v>551.4</v>
      </c>
      <c r="E73" s="23">
        <f t="shared" si="15"/>
        <v>94.97071994488459</v>
      </c>
      <c r="F73" s="31">
        <v>580.6</v>
      </c>
      <c r="G73" s="31">
        <v>551.4</v>
      </c>
      <c r="H73" s="24">
        <f t="shared" si="16"/>
        <v>94.97071994488459</v>
      </c>
      <c r="I73" s="24"/>
      <c r="J73" s="24"/>
      <c r="K73" s="24"/>
      <c r="L73" s="24"/>
      <c r="M73" s="25"/>
      <c r="N73" s="25"/>
    </row>
    <row r="74" spans="1:14" s="16" customFormat="1" ht="22.5" customHeight="1">
      <c r="A74" s="33"/>
      <c r="B74" s="34" t="s">
        <v>1</v>
      </c>
      <c r="C74" s="26">
        <f>SUM(C64:C73)</f>
        <v>35606.200000000004</v>
      </c>
      <c r="D74" s="26">
        <f>SUM(D64:D73)</f>
        <v>34602.200000000004</v>
      </c>
      <c r="E74" s="27">
        <f t="shared" si="15"/>
        <v>97.18026635810617</v>
      </c>
      <c r="F74" s="26">
        <f>SUM(F64:F73)</f>
        <v>26711.8</v>
      </c>
      <c r="G74" s="26">
        <f>SUM(G64:G73)</f>
        <v>25707.900000000005</v>
      </c>
      <c r="H74" s="26">
        <f>G74/F74*100</f>
        <v>96.2417358620535</v>
      </c>
      <c r="I74" s="26">
        <f>SUM(I64:I73)</f>
        <v>8894.4</v>
      </c>
      <c r="J74" s="26">
        <f>SUM(J64:J73)</f>
        <v>8894.3</v>
      </c>
      <c r="K74" s="26">
        <f>J74/I74*100</f>
        <v>99.99887569706782</v>
      </c>
      <c r="L74" s="26"/>
      <c r="M74" s="28"/>
      <c r="N74" s="28"/>
    </row>
    <row r="75" spans="1:14" ht="19.5" customHeight="1">
      <c r="A75" s="61" t="s">
        <v>20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1:14" ht="22.5" customHeight="1">
      <c r="A76" s="17">
        <v>60</v>
      </c>
      <c r="B76" s="18" t="s">
        <v>2</v>
      </c>
      <c r="C76" s="8">
        <f>F76+I76+L76</f>
        <v>16</v>
      </c>
      <c r="D76" s="8">
        <f>G76+J76+M76</f>
        <v>16</v>
      </c>
      <c r="E76" s="23">
        <f>D76/C76*100</f>
        <v>100</v>
      </c>
      <c r="F76" s="31">
        <v>16</v>
      </c>
      <c r="G76" s="31">
        <v>16</v>
      </c>
      <c r="H76" s="24">
        <f>G76/F76*100</f>
        <v>100</v>
      </c>
      <c r="I76" s="24"/>
      <c r="J76" s="24"/>
      <c r="K76" s="24"/>
      <c r="L76" s="24"/>
      <c r="M76" s="25"/>
      <c r="N76" s="25"/>
    </row>
    <row r="77" spans="1:14" ht="30" customHeight="1">
      <c r="A77" s="17">
        <v>61</v>
      </c>
      <c r="B77" s="18" t="s">
        <v>3</v>
      </c>
      <c r="C77" s="8">
        <f aca="true" t="shared" si="17" ref="C77:D84">F77+I77+L77</f>
        <v>1898.5</v>
      </c>
      <c r="D77" s="8">
        <f t="shared" si="17"/>
        <v>936.1</v>
      </c>
      <c r="E77" s="23">
        <f aca="true" t="shared" si="18" ref="E77:E87">D77/C77*100</f>
        <v>49.30734790624177</v>
      </c>
      <c r="F77" s="31">
        <v>1898.5</v>
      </c>
      <c r="G77" s="31">
        <v>936.1</v>
      </c>
      <c r="H77" s="24">
        <f aca="true" t="shared" si="19" ref="H77:H86">G77/F77*100</f>
        <v>49.30734790624177</v>
      </c>
      <c r="I77" s="24"/>
      <c r="J77" s="24"/>
      <c r="K77" s="24"/>
      <c r="L77" s="24"/>
      <c r="M77" s="25"/>
      <c r="N77" s="25"/>
    </row>
    <row r="78" spans="1:14" ht="30" customHeight="1">
      <c r="A78" s="17">
        <v>62</v>
      </c>
      <c r="B78" s="18" t="s">
        <v>0</v>
      </c>
      <c r="C78" s="8">
        <f t="shared" si="17"/>
        <v>2788.8</v>
      </c>
      <c r="D78" s="8">
        <f t="shared" si="17"/>
        <v>2620.2</v>
      </c>
      <c r="E78" s="23">
        <f t="shared" si="18"/>
        <v>93.95438898450945</v>
      </c>
      <c r="F78" s="31">
        <v>757.7</v>
      </c>
      <c r="G78" s="31">
        <v>589.1</v>
      </c>
      <c r="H78" s="24">
        <f t="shared" si="19"/>
        <v>77.7484492543223</v>
      </c>
      <c r="I78" s="24">
        <v>2031.1</v>
      </c>
      <c r="J78" s="24">
        <v>2031.1</v>
      </c>
      <c r="K78" s="24">
        <f>J78/I78*100</f>
        <v>100</v>
      </c>
      <c r="L78" s="24"/>
      <c r="M78" s="25"/>
      <c r="N78" s="25"/>
    </row>
    <row r="79" spans="1:14" ht="30" customHeight="1">
      <c r="A79" s="17">
        <v>63</v>
      </c>
      <c r="B79" s="18" t="s">
        <v>55</v>
      </c>
      <c r="C79" s="8">
        <f t="shared" si="17"/>
        <v>10</v>
      </c>
      <c r="D79" s="8">
        <f t="shared" si="17"/>
        <v>7.7</v>
      </c>
      <c r="E79" s="23"/>
      <c r="F79" s="31">
        <v>10</v>
      </c>
      <c r="G79" s="31">
        <v>7.7</v>
      </c>
      <c r="H79" s="24">
        <f t="shared" si="19"/>
        <v>77</v>
      </c>
      <c r="I79" s="24"/>
      <c r="J79" s="24"/>
      <c r="K79" s="24"/>
      <c r="L79" s="24"/>
      <c r="M79" s="25"/>
      <c r="N79" s="25"/>
    </row>
    <row r="80" spans="1:14" ht="15.75" customHeight="1">
      <c r="A80" s="17">
        <v>64</v>
      </c>
      <c r="B80" s="18" t="s">
        <v>5</v>
      </c>
      <c r="C80" s="8">
        <f t="shared" si="17"/>
        <v>4021.5</v>
      </c>
      <c r="D80" s="8">
        <f t="shared" si="17"/>
        <v>3953.5</v>
      </c>
      <c r="E80" s="23">
        <f t="shared" si="18"/>
        <v>98.30908864851423</v>
      </c>
      <c r="F80" s="24">
        <v>4021.5</v>
      </c>
      <c r="G80" s="24">
        <v>3953.5</v>
      </c>
      <c r="H80" s="24">
        <f t="shared" si="19"/>
        <v>98.30908864851423</v>
      </c>
      <c r="I80" s="24"/>
      <c r="J80" s="24"/>
      <c r="K80" s="24"/>
      <c r="L80" s="24"/>
      <c r="M80" s="31"/>
      <c r="N80" s="24"/>
    </row>
    <row r="81" spans="1:14" ht="31.5" customHeight="1">
      <c r="A81" s="17">
        <v>65</v>
      </c>
      <c r="B81" s="18" t="s">
        <v>6</v>
      </c>
      <c r="C81" s="8">
        <f t="shared" si="17"/>
        <v>10</v>
      </c>
      <c r="D81" s="8">
        <f t="shared" si="17"/>
        <v>0</v>
      </c>
      <c r="E81" s="23">
        <f t="shared" si="18"/>
        <v>0</v>
      </c>
      <c r="F81" s="31">
        <v>10</v>
      </c>
      <c r="G81" s="31">
        <v>0</v>
      </c>
      <c r="H81" s="24">
        <f t="shared" si="19"/>
        <v>0</v>
      </c>
      <c r="I81" s="24"/>
      <c r="J81" s="24"/>
      <c r="K81" s="24"/>
      <c r="L81" s="24"/>
      <c r="M81" s="25"/>
      <c r="N81" s="25"/>
    </row>
    <row r="82" spans="1:14" ht="30.75" customHeight="1">
      <c r="A82" s="17">
        <v>66</v>
      </c>
      <c r="B82" s="18" t="s">
        <v>11</v>
      </c>
      <c r="C82" s="8">
        <f t="shared" si="17"/>
        <v>10</v>
      </c>
      <c r="D82" s="8">
        <f t="shared" si="17"/>
        <v>7.9</v>
      </c>
      <c r="E82" s="23"/>
      <c r="F82" s="31">
        <v>10</v>
      </c>
      <c r="G82" s="31">
        <v>7.9</v>
      </c>
      <c r="H82" s="24">
        <f t="shared" si="19"/>
        <v>79</v>
      </c>
      <c r="I82" s="24"/>
      <c r="J82" s="24"/>
      <c r="K82" s="24"/>
      <c r="L82" s="24"/>
      <c r="M82" s="25"/>
      <c r="N82" s="25"/>
    </row>
    <row r="83" spans="1:14" ht="17.25" customHeight="1">
      <c r="A83" s="17">
        <v>67</v>
      </c>
      <c r="B83" s="18" t="s">
        <v>10</v>
      </c>
      <c r="C83" s="8">
        <f t="shared" si="17"/>
        <v>10</v>
      </c>
      <c r="D83" s="8">
        <f t="shared" si="17"/>
        <v>9.9</v>
      </c>
      <c r="E83" s="23">
        <f t="shared" si="18"/>
        <v>99</v>
      </c>
      <c r="F83" s="31">
        <v>10</v>
      </c>
      <c r="G83" s="31">
        <v>9.9</v>
      </c>
      <c r="H83" s="24">
        <f t="shared" si="19"/>
        <v>99</v>
      </c>
      <c r="I83" s="24"/>
      <c r="J83" s="24"/>
      <c r="K83" s="24"/>
      <c r="L83" s="24"/>
      <c r="M83" s="25"/>
      <c r="N83" s="25"/>
    </row>
    <row r="84" spans="1:14" ht="15.75" customHeight="1">
      <c r="A84" s="17">
        <v>68</v>
      </c>
      <c r="B84" s="18" t="s">
        <v>8</v>
      </c>
      <c r="C84" s="8">
        <f t="shared" si="17"/>
        <v>50</v>
      </c>
      <c r="D84" s="8">
        <f t="shared" si="17"/>
        <v>49.7</v>
      </c>
      <c r="E84" s="23">
        <f t="shared" si="18"/>
        <v>99.4</v>
      </c>
      <c r="F84" s="31">
        <v>50</v>
      </c>
      <c r="G84" s="31">
        <v>49.7</v>
      </c>
      <c r="H84" s="24">
        <f t="shared" si="19"/>
        <v>99.4</v>
      </c>
      <c r="I84" s="24"/>
      <c r="J84" s="24"/>
      <c r="K84" s="24"/>
      <c r="L84" s="24"/>
      <c r="M84" s="25"/>
      <c r="N84" s="25"/>
    </row>
    <row r="85" spans="1:14" ht="29.25" customHeight="1">
      <c r="A85" s="17">
        <v>69</v>
      </c>
      <c r="B85" s="10" t="s">
        <v>54</v>
      </c>
      <c r="C85" s="8">
        <f>F85+I85+L85</f>
        <v>9243.4</v>
      </c>
      <c r="D85" s="8">
        <f>G85+J85+M85</f>
        <v>8364.9</v>
      </c>
      <c r="E85" s="23">
        <f t="shared" si="18"/>
        <v>90.49592141419825</v>
      </c>
      <c r="F85" s="31">
        <v>1637.2</v>
      </c>
      <c r="G85" s="31">
        <v>1546.7</v>
      </c>
      <c r="H85" s="24">
        <f t="shared" si="19"/>
        <v>94.47226972880529</v>
      </c>
      <c r="I85" s="31">
        <v>304.2</v>
      </c>
      <c r="J85" s="31">
        <v>272.7</v>
      </c>
      <c r="K85" s="31">
        <f>J85/I85*100</f>
        <v>89.64497041420118</v>
      </c>
      <c r="L85" s="31">
        <v>7302</v>
      </c>
      <c r="M85" s="32">
        <v>6545.5</v>
      </c>
      <c r="N85" s="24">
        <f>M85/L85*100</f>
        <v>89.63982470556012</v>
      </c>
    </row>
    <row r="86" spans="1:14" ht="29.25" customHeight="1">
      <c r="A86" s="17">
        <v>70</v>
      </c>
      <c r="B86" s="10" t="s">
        <v>61</v>
      </c>
      <c r="C86" s="8">
        <f>F86+I86+L86</f>
        <v>294</v>
      </c>
      <c r="D86" s="8">
        <f>G86+J86+M86</f>
        <v>289.8</v>
      </c>
      <c r="E86" s="23">
        <f t="shared" si="18"/>
        <v>98.57142857142858</v>
      </c>
      <c r="F86" s="31">
        <v>294</v>
      </c>
      <c r="G86" s="31">
        <v>289.8</v>
      </c>
      <c r="H86" s="24">
        <f t="shared" si="19"/>
        <v>98.57142857142858</v>
      </c>
      <c r="I86" s="31"/>
      <c r="J86" s="31"/>
      <c r="K86" s="31"/>
      <c r="L86" s="31"/>
      <c r="M86" s="32"/>
      <c r="N86" s="24"/>
    </row>
    <row r="87" spans="1:14" s="16" customFormat="1" ht="27.75" customHeight="1">
      <c r="A87" s="21"/>
      <c r="B87" s="22" t="s">
        <v>1</v>
      </c>
      <c r="C87" s="26">
        <f>SUM(C76:C86)</f>
        <v>18352.199999999997</v>
      </c>
      <c r="D87" s="26">
        <f>SUM(D76:D86)</f>
        <v>16255.699999999997</v>
      </c>
      <c r="E87" s="27">
        <f t="shared" si="18"/>
        <v>88.57630147884177</v>
      </c>
      <c r="F87" s="26">
        <f>SUM(F76:F86)</f>
        <v>8714.9</v>
      </c>
      <c r="G87" s="26">
        <f>SUM(G76:G86)</f>
        <v>7406.399999999999</v>
      </c>
      <c r="H87" s="26">
        <f>G87/F87*100</f>
        <v>84.98548462977199</v>
      </c>
      <c r="I87" s="26">
        <f>SUM(I77:I85)</f>
        <v>2335.2999999999997</v>
      </c>
      <c r="J87" s="26">
        <f>SUM(J77:J85)</f>
        <v>2303.7999999999997</v>
      </c>
      <c r="K87" s="26">
        <f>J87/I87*100</f>
        <v>98.6511368988995</v>
      </c>
      <c r="L87" s="26">
        <f>SUM(L77:L85)</f>
        <v>7302</v>
      </c>
      <c r="M87" s="26">
        <f>SUM(M77:M85)</f>
        <v>6545.5</v>
      </c>
      <c r="N87" s="60">
        <f>M87/L87*100</f>
        <v>89.63982470556012</v>
      </c>
    </row>
    <row r="88" spans="1:14" ht="22.5" customHeight="1">
      <c r="A88" s="61" t="s">
        <v>21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ht="21.75" customHeight="1">
      <c r="A89" s="17">
        <v>71</v>
      </c>
      <c r="B89" s="18" t="s">
        <v>2</v>
      </c>
      <c r="C89" s="8">
        <f aca="true" t="shared" si="20" ref="C89:D99">F89+I89+L89</f>
        <v>45</v>
      </c>
      <c r="D89" s="8">
        <f t="shared" si="20"/>
        <v>45</v>
      </c>
      <c r="E89" s="23">
        <f>D89/C89*100</f>
        <v>100</v>
      </c>
      <c r="F89" s="31">
        <v>45</v>
      </c>
      <c r="G89" s="31">
        <v>45</v>
      </c>
      <c r="H89" s="24">
        <f>G89/F89*100</f>
        <v>100</v>
      </c>
      <c r="I89" s="24"/>
      <c r="J89" s="24"/>
      <c r="K89" s="24"/>
      <c r="L89" s="24"/>
      <c r="M89" s="25"/>
      <c r="N89" s="25"/>
    </row>
    <row r="90" spans="1:14" ht="16.5" customHeight="1">
      <c r="A90" s="17">
        <v>72</v>
      </c>
      <c r="B90" s="18" t="s">
        <v>9</v>
      </c>
      <c r="C90" s="8">
        <f t="shared" si="20"/>
        <v>70</v>
      </c>
      <c r="D90" s="8">
        <f t="shared" si="20"/>
        <v>70</v>
      </c>
      <c r="E90" s="23">
        <f aca="true" t="shared" si="21" ref="E90:E99">D90/C90*100</f>
        <v>100</v>
      </c>
      <c r="F90" s="31">
        <v>70</v>
      </c>
      <c r="G90" s="31">
        <v>70</v>
      </c>
      <c r="H90" s="24">
        <f aca="true" t="shared" si="22" ref="H90:H99">G90/F90*100</f>
        <v>100</v>
      </c>
      <c r="I90" s="24"/>
      <c r="J90" s="24"/>
      <c r="K90" s="24"/>
      <c r="L90" s="24"/>
      <c r="M90" s="25"/>
      <c r="N90" s="25"/>
    </row>
    <row r="91" spans="1:14" ht="35.25" customHeight="1">
      <c r="A91" s="17">
        <v>73</v>
      </c>
      <c r="B91" s="18" t="s">
        <v>3</v>
      </c>
      <c r="C91" s="8">
        <f t="shared" si="20"/>
        <v>5282.3</v>
      </c>
      <c r="D91" s="8">
        <f t="shared" si="20"/>
        <v>5282.3</v>
      </c>
      <c r="E91" s="23">
        <f t="shared" si="21"/>
        <v>100</v>
      </c>
      <c r="F91" s="31">
        <v>1691.9</v>
      </c>
      <c r="G91" s="31">
        <v>1691.9</v>
      </c>
      <c r="H91" s="24">
        <f t="shared" si="22"/>
        <v>100</v>
      </c>
      <c r="I91" s="24">
        <v>3590.4</v>
      </c>
      <c r="J91" s="24">
        <v>3590.4</v>
      </c>
      <c r="K91" s="24">
        <f>J91/I91*100</f>
        <v>100</v>
      </c>
      <c r="L91" s="24"/>
      <c r="M91" s="25"/>
      <c r="N91" s="25"/>
    </row>
    <row r="92" spans="1:14" ht="36.75" customHeight="1">
      <c r="A92" s="17">
        <v>74</v>
      </c>
      <c r="B92" s="18" t="s">
        <v>0</v>
      </c>
      <c r="C92" s="8">
        <f t="shared" si="20"/>
        <v>7495.2</v>
      </c>
      <c r="D92" s="8">
        <f t="shared" si="20"/>
        <v>7495.2</v>
      </c>
      <c r="E92" s="23">
        <f t="shared" si="21"/>
        <v>100</v>
      </c>
      <c r="F92" s="31">
        <v>7495.2</v>
      </c>
      <c r="G92" s="32">
        <v>7495.2</v>
      </c>
      <c r="H92" s="24">
        <f t="shared" si="22"/>
        <v>100</v>
      </c>
      <c r="I92" s="24"/>
      <c r="J92" s="24"/>
      <c r="K92" s="24"/>
      <c r="L92" s="25"/>
      <c r="M92" s="25"/>
      <c r="N92" s="25"/>
    </row>
    <row r="93" spans="1:14" ht="20.25" customHeight="1">
      <c r="A93" s="17">
        <v>75</v>
      </c>
      <c r="B93" s="18" t="s">
        <v>4</v>
      </c>
      <c r="C93" s="8">
        <f t="shared" si="20"/>
        <v>72.5</v>
      </c>
      <c r="D93" s="8">
        <f t="shared" si="20"/>
        <v>72.5</v>
      </c>
      <c r="E93" s="23">
        <f t="shared" si="21"/>
        <v>100</v>
      </c>
      <c r="F93" s="31">
        <v>72.5</v>
      </c>
      <c r="G93" s="31">
        <v>72.5</v>
      </c>
      <c r="H93" s="24">
        <f t="shared" si="22"/>
        <v>100</v>
      </c>
      <c r="I93" s="24"/>
      <c r="J93" s="31"/>
      <c r="K93" s="24"/>
      <c r="L93" s="24"/>
      <c r="M93" s="25"/>
      <c r="N93" s="25"/>
    </row>
    <row r="94" spans="1:14" ht="18.75" customHeight="1">
      <c r="A94" s="17">
        <v>76</v>
      </c>
      <c r="B94" s="18" t="s">
        <v>5</v>
      </c>
      <c r="C94" s="8">
        <f t="shared" si="20"/>
        <v>17310.9</v>
      </c>
      <c r="D94" s="8">
        <f t="shared" si="20"/>
        <v>16659.4</v>
      </c>
      <c r="E94" s="23">
        <f t="shared" si="21"/>
        <v>96.23647528435842</v>
      </c>
      <c r="F94" s="24">
        <v>16518.9</v>
      </c>
      <c r="G94" s="24">
        <v>15867.4</v>
      </c>
      <c r="H94" s="24">
        <f t="shared" si="22"/>
        <v>96.05603278668676</v>
      </c>
      <c r="I94" s="24">
        <v>484.2</v>
      </c>
      <c r="J94" s="31">
        <v>484.2</v>
      </c>
      <c r="K94" s="24">
        <f>J94/I94*100</f>
        <v>100</v>
      </c>
      <c r="L94" s="24">
        <v>307.8</v>
      </c>
      <c r="M94" s="25">
        <v>307.8</v>
      </c>
      <c r="N94" s="25">
        <f>M94/L94*100</f>
        <v>100</v>
      </c>
    </row>
    <row r="95" spans="1:14" ht="18" customHeight="1">
      <c r="A95" s="17">
        <v>77</v>
      </c>
      <c r="B95" s="18" t="s">
        <v>10</v>
      </c>
      <c r="C95" s="8">
        <f>F95+I95+L95</f>
        <v>4</v>
      </c>
      <c r="D95" s="8">
        <f>G95+J95+M95</f>
        <v>4</v>
      </c>
      <c r="E95" s="23">
        <f t="shared" si="21"/>
        <v>100</v>
      </c>
      <c r="F95" s="31">
        <v>4</v>
      </c>
      <c r="G95" s="31">
        <v>4</v>
      </c>
      <c r="H95" s="24">
        <f t="shared" si="22"/>
        <v>100</v>
      </c>
      <c r="I95" s="24"/>
      <c r="J95" s="24"/>
      <c r="K95" s="24"/>
      <c r="L95" s="24"/>
      <c r="M95" s="25"/>
      <c r="N95" s="25"/>
    </row>
    <row r="96" spans="1:14" ht="33.75" customHeight="1">
      <c r="A96" s="17">
        <v>78</v>
      </c>
      <c r="B96" s="18" t="s">
        <v>51</v>
      </c>
      <c r="C96" s="8">
        <f t="shared" si="20"/>
        <v>10</v>
      </c>
      <c r="D96" s="8">
        <f t="shared" si="20"/>
        <v>10</v>
      </c>
      <c r="E96" s="23">
        <f t="shared" si="21"/>
        <v>100</v>
      </c>
      <c r="F96" s="31">
        <v>10</v>
      </c>
      <c r="G96" s="31">
        <v>10</v>
      </c>
      <c r="H96" s="24">
        <f t="shared" si="22"/>
        <v>100</v>
      </c>
      <c r="I96" s="24"/>
      <c r="J96" s="24"/>
      <c r="K96" s="24"/>
      <c r="L96" s="24"/>
      <c r="M96" s="25"/>
      <c r="N96" s="25"/>
    </row>
    <row r="97" spans="1:14" ht="15" customHeight="1">
      <c r="A97" s="17">
        <v>79</v>
      </c>
      <c r="B97" s="18" t="s">
        <v>8</v>
      </c>
      <c r="C97" s="8">
        <f t="shared" si="20"/>
        <v>85.8</v>
      </c>
      <c r="D97" s="8">
        <f t="shared" si="20"/>
        <v>85.8</v>
      </c>
      <c r="E97" s="23">
        <f t="shared" si="21"/>
        <v>100</v>
      </c>
      <c r="F97" s="31">
        <v>85.8</v>
      </c>
      <c r="G97" s="31">
        <v>85.8</v>
      </c>
      <c r="H97" s="24">
        <f t="shared" si="22"/>
        <v>100</v>
      </c>
      <c r="I97" s="24"/>
      <c r="J97" s="24"/>
      <c r="K97" s="24"/>
      <c r="L97" s="24"/>
      <c r="M97" s="25"/>
      <c r="N97" s="25"/>
    </row>
    <row r="98" spans="1:14" ht="32.25" customHeight="1">
      <c r="A98" s="17">
        <v>80</v>
      </c>
      <c r="B98" s="18" t="s">
        <v>54</v>
      </c>
      <c r="C98" s="8">
        <f t="shared" si="20"/>
        <v>255.9</v>
      </c>
      <c r="D98" s="8">
        <f>G98+J98+M98</f>
        <v>255.9</v>
      </c>
      <c r="E98" s="23">
        <f t="shared" si="21"/>
        <v>100</v>
      </c>
      <c r="F98" s="31">
        <v>255.9</v>
      </c>
      <c r="G98" s="31">
        <v>255.9</v>
      </c>
      <c r="H98" s="24">
        <f t="shared" si="22"/>
        <v>100</v>
      </c>
      <c r="I98" s="24"/>
      <c r="J98" s="24"/>
      <c r="K98" s="24"/>
      <c r="L98" s="24"/>
      <c r="M98" s="25"/>
      <c r="N98" s="25"/>
    </row>
    <row r="99" spans="1:14" ht="32.25" customHeight="1">
      <c r="A99" s="17">
        <v>81</v>
      </c>
      <c r="B99" s="10" t="s">
        <v>61</v>
      </c>
      <c r="C99" s="8">
        <f t="shared" si="20"/>
        <v>757</v>
      </c>
      <c r="D99" s="8">
        <f>G99+J99+M99</f>
        <v>744.6</v>
      </c>
      <c r="E99" s="23">
        <f t="shared" si="21"/>
        <v>98.36195508586526</v>
      </c>
      <c r="F99" s="31">
        <v>757</v>
      </c>
      <c r="G99" s="31">
        <v>744.6</v>
      </c>
      <c r="H99" s="24">
        <f t="shared" si="22"/>
        <v>98.36195508586526</v>
      </c>
      <c r="I99" s="24"/>
      <c r="J99" s="24"/>
      <c r="K99" s="24"/>
      <c r="L99" s="24"/>
      <c r="M99" s="25"/>
      <c r="N99" s="25"/>
    </row>
    <row r="100" spans="1:14" s="16" customFormat="1" ht="20.25" customHeight="1">
      <c r="A100" s="21"/>
      <c r="B100" s="22" t="s">
        <v>1</v>
      </c>
      <c r="C100" s="26">
        <f>SUM(C89:C99)</f>
        <v>31388.600000000002</v>
      </c>
      <c r="D100" s="26">
        <f>SUM(D89:D99)</f>
        <v>30724.7</v>
      </c>
      <c r="E100" s="27">
        <f>D100/C100*100</f>
        <v>97.88490088758338</v>
      </c>
      <c r="F100" s="26">
        <f>SUM(F89:F99)</f>
        <v>27006.2</v>
      </c>
      <c r="G100" s="26">
        <f>SUM(G89:G99)</f>
        <v>26342.3</v>
      </c>
      <c r="H100" s="26">
        <f>G100/F100*100</f>
        <v>97.5416756152291</v>
      </c>
      <c r="I100" s="26">
        <f>SUM(I89:I98)</f>
        <v>4074.6</v>
      </c>
      <c r="J100" s="26">
        <f>SUM(J89:J98)</f>
        <v>4074.6</v>
      </c>
      <c r="K100" s="26">
        <f>J100/I100*100</f>
        <v>100</v>
      </c>
      <c r="L100" s="26">
        <f>SUM(L89:L98)</f>
        <v>307.8</v>
      </c>
      <c r="M100" s="26">
        <f>SUM(M89:M98)</f>
        <v>307.8</v>
      </c>
      <c r="N100" s="28">
        <f>M100/L100*100</f>
        <v>100</v>
      </c>
    </row>
    <row r="101" spans="1:14" ht="18" customHeight="1">
      <c r="A101" s="61" t="s">
        <v>22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 ht="15.75" customHeight="1">
      <c r="A102" s="17">
        <v>82</v>
      </c>
      <c r="B102" s="18" t="s">
        <v>2</v>
      </c>
      <c r="C102" s="8">
        <f aca="true" t="shared" si="23" ref="C102:D110">F102+I102+L102</f>
        <v>25</v>
      </c>
      <c r="D102" s="8">
        <f t="shared" si="23"/>
        <v>25</v>
      </c>
      <c r="E102" s="23">
        <f>D102/C102*100</f>
        <v>100</v>
      </c>
      <c r="F102" s="31">
        <v>25</v>
      </c>
      <c r="G102" s="31">
        <v>25</v>
      </c>
      <c r="H102" s="24">
        <f>G102/F102*100</f>
        <v>100</v>
      </c>
      <c r="I102" s="24"/>
      <c r="J102" s="24"/>
      <c r="K102" s="24"/>
      <c r="L102" s="24"/>
      <c r="M102" s="25"/>
      <c r="N102" s="25"/>
    </row>
    <row r="103" spans="1:14" ht="15" customHeight="1">
      <c r="A103" s="17">
        <v>83</v>
      </c>
      <c r="B103" s="18" t="s">
        <v>9</v>
      </c>
      <c r="C103" s="8">
        <f t="shared" si="23"/>
        <v>7.1</v>
      </c>
      <c r="D103" s="8">
        <f t="shared" si="23"/>
        <v>7.1</v>
      </c>
      <c r="E103" s="23">
        <f aca="true" t="shared" si="24" ref="E103:E113">D103/C103*100</f>
        <v>100</v>
      </c>
      <c r="F103" s="31">
        <v>7.1</v>
      </c>
      <c r="G103" s="31">
        <v>7.1</v>
      </c>
      <c r="H103" s="24">
        <f aca="true" t="shared" si="25" ref="H103:H112">G103/F103*100</f>
        <v>100</v>
      </c>
      <c r="I103" s="24"/>
      <c r="J103" s="24"/>
      <c r="K103" s="24"/>
      <c r="L103" s="24"/>
      <c r="M103" s="25"/>
      <c r="N103" s="25"/>
    </row>
    <row r="104" spans="1:14" ht="35.25" customHeight="1">
      <c r="A104" s="17">
        <v>84</v>
      </c>
      <c r="B104" s="18" t="s">
        <v>3</v>
      </c>
      <c r="C104" s="8">
        <f t="shared" si="23"/>
        <v>7836</v>
      </c>
      <c r="D104" s="8">
        <f t="shared" si="23"/>
        <v>7083.299999999999</v>
      </c>
      <c r="E104" s="23">
        <f t="shared" si="24"/>
        <v>90.39433384379785</v>
      </c>
      <c r="F104" s="31">
        <v>2787.6</v>
      </c>
      <c r="G104" s="31">
        <v>2034.9</v>
      </c>
      <c r="H104" s="24">
        <f t="shared" si="25"/>
        <v>72.99827808867843</v>
      </c>
      <c r="I104" s="24">
        <v>5048.4</v>
      </c>
      <c r="J104" s="24">
        <v>5048.4</v>
      </c>
      <c r="K104" s="24">
        <f>J104/I104*100</f>
        <v>100</v>
      </c>
      <c r="L104" s="24"/>
      <c r="M104" s="25"/>
      <c r="N104" s="25"/>
    </row>
    <row r="105" spans="1:14" ht="36.75" customHeight="1">
      <c r="A105" s="17">
        <v>85</v>
      </c>
      <c r="B105" s="18" t="s">
        <v>0</v>
      </c>
      <c r="C105" s="8">
        <f t="shared" si="23"/>
        <v>5145.9</v>
      </c>
      <c r="D105" s="8">
        <f t="shared" si="23"/>
        <v>4236.6</v>
      </c>
      <c r="E105" s="23">
        <f t="shared" si="24"/>
        <v>82.32962164052937</v>
      </c>
      <c r="F105" s="31">
        <v>4933.4</v>
      </c>
      <c r="G105" s="32">
        <v>4024.1</v>
      </c>
      <c r="H105" s="24">
        <f t="shared" si="25"/>
        <v>81.56849231767139</v>
      </c>
      <c r="I105" s="24">
        <v>212.5</v>
      </c>
      <c r="J105" s="24">
        <v>212.5</v>
      </c>
      <c r="K105" s="24">
        <f>J105/I105*100</f>
        <v>100</v>
      </c>
      <c r="L105" s="25"/>
      <c r="M105" s="25"/>
      <c r="N105" s="25"/>
    </row>
    <row r="106" spans="1:14" ht="15">
      <c r="A106" s="17">
        <v>86</v>
      </c>
      <c r="B106" s="18" t="s">
        <v>4</v>
      </c>
      <c r="C106" s="8">
        <f t="shared" si="23"/>
        <v>10</v>
      </c>
      <c r="D106" s="8">
        <f t="shared" si="23"/>
        <v>10</v>
      </c>
      <c r="E106" s="23">
        <f t="shared" si="24"/>
        <v>100</v>
      </c>
      <c r="F106" s="31">
        <v>10</v>
      </c>
      <c r="G106" s="31">
        <v>10</v>
      </c>
      <c r="H106" s="24">
        <f t="shared" si="25"/>
        <v>100</v>
      </c>
      <c r="I106" s="24"/>
      <c r="J106" s="31"/>
      <c r="K106" s="24"/>
      <c r="L106" s="24"/>
      <c r="M106" s="25"/>
      <c r="N106" s="25"/>
    </row>
    <row r="107" spans="1:14" ht="15.75" customHeight="1">
      <c r="A107" s="17">
        <v>87</v>
      </c>
      <c r="B107" s="18" t="s">
        <v>5</v>
      </c>
      <c r="C107" s="8">
        <f t="shared" si="23"/>
        <v>8740</v>
      </c>
      <c r="D107" s="8">
        <f t="shared" si="23"/>
        <v>8627.6</v>
      </c>
      <c r="E107" s="23">
        <f t="shared" si="24"/>
        <v>98.71395881006866</v>
      </c>
      <c r="F107" s="24">
        <v>8740</v>
      </c>
      <c r="G107" s="24">
        <v>8627.6</v>
      </c>
      <c r="H107" s="24">
        <f t="shared" si="25"/>
        <v>98.71395881006866</v>
      </c>
      <c r="I107" s="24"/>
      <c r="J107" s="31"/>
      <c r="K107" s="24"/>
      <c r="L107" s="24"/>
      <c r="M107" s="25"/>
      <c r="N107" s="24"/>
    </row>
    <row r="108" spans="1:14" ht="29.25" customHeight="1">
      <c r="A108" s="17">
        <v>88</v>
      </c>
      <c r="B108" s="18" t="s">
        <v>6</v>
      </c>
      <c r="C108" s="8">
        <f t="shared" si="23"/>
        <v>10</v>
      </c>
      <c r="D108" s="8">
        <f t="shared" si="23"/>
        <v>10</v>
      </c>
      <c r="E108" s="23">
        <f t="shared" si="24"/>
        <v>100</v>
      </c>
      <c r="F108" s="31">
        <v>10</v>
      </c>
      <c r="G108" s="31">
        <v>10</v>
      </c>
      <c r="H108" s="24">
        <f t="shared" si="25"/>
        <v>100</v>
      </c>
      <c r="I108" s="24"/>
      <c r="J108" s="31"/>
      <c r="K108" s="24"/>
      <c r="L108" s="24"/>
      <c r="M108" s="25"/>
      <c r="N108" s="24"/>
    </row>
    <row r="109" spans="1:14" ht="21.75" customHeight="1">
      <c r="A109" s="17">
        <v>89</v>
      </c>
      <c r="B109" s="18" t="s">
        <v>10</v>
      </c>
      <c r="C109" s="8">
        <f t="shared" si="23"/>
        <v>21.5</v>
      </c>
      <c r="D109" s="8">
        <f t="shared" si="23"/>
        <v>21.5</v>
      </c>
      <c r="E109" s="23">
        <f t="shared" si="24"/>
        <v>100</v>
      </c>
      <c r="F109" s="31">
        <v>21.5</v>
      </c>
      <c r="G109" s="31">
        <v>21.5</v>
      </c>
      <c r="H109" s="24">
        <f t="shared" si="25"/>
        <v>100</v>
      </c>
      <c r="I109" s="24"/>
      <c r="J109" s="24"/>
      <c r="K109" s="24"/>
      <c r="L109" s="24"/>
      <c r="M109" s="25"/>
      <c r="N109" s="24"/>
    </row>
    <row r="110" spans="1:14" ht="19.5" customHeight="1">
      <c r="A110" s="17">
        <v>90</v>
      </c>
      <c r="B110" s="18" t="s">
        <v>8</v>
      </c>
      <c r="C110" s="8">
        <f t="shared" si="23"/>
        <v>50.1</v>
      </c>
      <c r="D110" s="8">
        <f t="shared" si="23"/>
        <v>50.1</v>
      </c>
      <c r="E110" s="23">
        <f t="shared" si="24"/>
        <v>100</v>
      </c>
      <c r="F110" s="31">
        <v>50.1</v>
      </c>
      <c r="G110" s="31">
        <v>50.1</v>
      </c>
      <c r="H110" s="24">
        <f t="shared" si="25"/>
        <v>100</v>
      </c>
      <c r="I110" s="24"/>
      <c r="J110" s="24"/>
      <c r="K110" s="24"/>
      <c r="L110" s="24"/>
      <c r="M110" s="25"/>
      <c r="N110" s="24"/>
    </row>
    <row r="111" spans="1:14" ht="33" customHeight="1">
      <c r="A111" s="17">
        <v>91</v>
      </c>
      <c r="B111" s="18" t="s">
        <v>54</v>
      </c>
      <c r="C111" s="8">
        <f>F111+I111+L111</f>
        <v>703.4</v>
      </c>
      <c r="D111" s="8">
        <f>G111+J111+M111</f>
        <v>159</v>
      </c>
      <c r="E111" s="23">
        <f>D111/C111*100</f>
        <v>22.60449246516918</v>
      </c>
      <c r="F111" s="31">
        <v>703.4</v>
      </c>
      <c r="G111" s="31">
        <v>159</v>
      </c>
      <c r="H111" s="24">
        <f t="shared" si="25"/>
        <v>22.60449246516918</v>
      </c>
      <c r="I111" s="24"/>
      <c r="J111" s="24"/>
      <c r="K111" s="24"/>
      <c r="L111" s="24"/>
      <c r="M111" s="25"/>
      <c r="N111" s="24"/>
    </row>
    <row r="112" spans="1:14" ht="33" customHeight="1">
      <c r="A112" s="17">
        <v>92</v>
      </c>
      <c r="B112" s="10" t="s">
        <v>61</v>
      </c>
      <c r="C112" s="8">
        <f>F112+I112+L112</f>
        <v>450</v>
      </c>
      <c r="D112" s="8">
        <f>G112+J112+M112</f>
        <v>429.1</v>
      </c>
      <c r="E112" s="23">
        <f>D112/C112*100</f>
        <v>95.35555555555555</v>
      </c>
      <c r="F112" s="31">
        <v>450</v>
      </c>
      <c r="G112" s="31">
        <v>429.1</v>
      </c>
      <c r="H112" s="24">
        <f t="shared" si="25"/>
        <v>95.35555555555555</v>
      </c>
      <c r="I112" s="24"/>
      <c r="J112" s="24"/>
      <c r="K112" s="24"/>
      <c r="L112" s="24"/>
      <c r="M112" s="25"/>
      <c r="N112" s="24"/>
    </row>
    <row r="113" spans="1:14" s="16" customFormat="1" ht="18.75" customHeight="1">
      <c r="A113" s="21"/>
      <c r="B113" s="22" t="s">
        <v>1</v>
      </c>
      <c r="C113" s="26">
        <f>SUM(C102:C112)</f>
        <v>22999</v>
      </c>
      <c r="D113" s="26">
        <f>SUM(D102:D112)</f>
        <v>20659.299999999996</v>
      </c>
      <c r="E113" s="27">
        <f t="shared" si="24"/>
        <v>89.8269489977825</v>
      </c>
      <c r="F113" s="26">
        <f>SUM(F102:F112)</f>
        <v>17738.1</v>
      </c>
      <c r="G113" s="26">
        <f>SUM(G102:G112)</f>
        <v>15398.400000000001</v>
      </c>
      <c r="H113" s="26">
        <f>G113/F113*100</f>
        <v>86.80974850745008</v>
      </c>
      <c r="I113" s="26">
        <f>SUM(I102:I111)</f>
        <v>5260.9</v>
      </c>
      <c r="J113" s="26">
        <f>SUM(J102:J110)</f>
        <v>5260.9</v>
      </c>
      <c r="K113" s="26">
        <f>J113/I113*100</f>
        <v>100</v>
      </c>
      <c r="L113" s="26">
        <f>SUM(L102:L111)</f>
        <v>0</v>
      </c>
      <c r="M113" s="26">
        <v>0</v>
      </c>
      <c r="N113" s="26"/>
    </row>
    <row r="114" spans="1:14" ht="20.25" customHeight="1">
      <c r="A114" s="61" t="s">
        <v>23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 ht="23.25" customHeight="1">
      <c r="A115" s="17">
        <v>93</v>
      </c>
      <c r="B115" s="18" t="s">
        <v>2</v>
      </c>
      <c r="C115" s="8">
        <f aca="true" t="shared" si="26" ref="C115:D120">F115+I115+L115</f>
        <v>112</v>
      </c>
      <c r="D115" s="8">
        <f t="shared" si="26"/>
        <v>112</v>
      </c>
      <c r="E115" s="23">
        <f>D115/C115*100</f>
        <v>100</v>
      </c>
      <c r="F115" s="31">
        <v>112</v>
      </c>
      <c r="G115" s="31">
        <v>112</v>
      </c>
      <c r="H115" s="24">
        <f aca="true" t="shared" si="27" ref="H115:H121">G115/F115*100</f>
        <v>100</v>
      </c>
      <c r="I115" s="24"/>
      <c r="J115" s="24"/>
      <c r="K115" s="24"/>
      <c r="L115" s="24"/>
      <c r="M115" s="25"/>
      <c r="N115" s="25"/>
    </row>
    <row r="116" spans="1:14" ht="36" customHeight="1">
      <c r="A116" s="17">
        <v>94</v>
      </c>
      <c r="B116" s="18" t="s">
        <v>3</v>
      </c>
      <c r="C116" s="8">
        <f t="shared" si="26"/>
        <v>3597.3</v>
      </c>
      <c r="D116" s="8">
        <f t="shared" si="26"/>
        <v>3330.1</v>
      </c>
      <c r="E116" s="23">
        <f aca="true" t="shared" si="28" ref="E116:E121">D116/C116*100</f>
        <v>92.57220693297751</v>
      </c>
      <c r="F116" s="31">
        <v>3597.3</v>
      </c>
      <c r="G116" s="31">
        <v>3330.1</v>
      </c>
      <c r="H116" s="24">
        <f t="shared" si="27"/>
        <v>92.57220693297751</v>
      </c>
      <c r="I116" s="31"/>
      <c r="J116" s="31">
        <v>0</v>
      </c>
      <c r="K116" s="24"/>
      <c r="L116" s="24"/>
      <c r="M116" s="25"/>
      <c r="N116" s="25"/>
    </row>
    <row r="117" spans="1:14" ht="29.25" customHeight="1">
      <c r="A117" s="17">
        <v>95</v>
      </c>
      <c r="B117" s="18" t="s">
        <v>0</v>
      </c>
      <c r="C117" s="8">
        <f t="shared" si="26"/>
        <v>3800</v>
      </c>
      <c r="D117" s="8">
        <f t="shared" si="26"/>
        <v>3705.2</v>
      </c>
      <c r="E117" s="23">
        <f t="shared" si="28"/>
        <v>97.50526315789473</v>
      </c>
      <c r="F117" s="31">
        <v>3800</v>
      </c>
      <c r="G117" s="32">
        <v>3705.2</v>
      </c>
      <c r="H117" s="24">
        <f t="shared" si="27"/>
        <v>97.50526315789473</v>
      </c>
      <c r="I117" s="24"/>
      <c r="J117" s="24"/>
      <c r="K117" s="24"/>
      <c r="L117" s="25"/>
      <c r="M117" s="25"/>
      <c r="N117" s="25"/>
    </row>
    <row r="118" spans="1:14" ht="21" customHeight="1">
      <c r="A118" s="17">
        <v>96</v>
      </c>
      <c r="B118" s="18" t="s">
        <v>4</v>
      </c>
      <c r="C118" s="8">
        <f t="shared" si="26"/>
        <v>3.3</v>
      </c>
      <c r="D118" s="8">
        <f t="shared" si="26"/>
        <v>3.3</v>
      </c>
      <c r="E118" s="23">
        <f t="shared" si="28"/>
        <v>100</v>
      </c>
      <c r="F118" s="31">
        <v>3.3</v>
      </c>
      <c r="G118" s="31">
        <v>3.3</v>
      </c>
      <c r="H118" s="24">
        <f t="shared" si="27"/>
        <v>100</v>
      </c>
      <c r="I118" s="31"/>
      <c r="J118" s="31"/>
      <c r="K118" s="24"/>
      <c r="L118" s="24"/>
      <c r="M118" s="25"/>
      <c r="N118" s="25"/>
    </row>
    <row r="119" spans="1:14" ht="15" customHeight="1">
      <c r="A119" s="17">
        <v>97</v>
      </c>
      <c r="B119" s="18" t="s">
        <v>5</v>
      </c>
      <c r="C119" s="8">
        <f t="shared" si="26"/>
        <v>10399.9</v>
      </c>
      <c r="D119" s="8">
        <f t="shared" si="26"/>
        <v>9940.5</v>
      </c>
      <c r="E119" s="23">
        <f t="shared" si="28"/>
        <v>95.58264983317147</v>
      </c>
      <c r="F119" s="24">
        <v>10399.9</v>
      </c>
      <c r="G119" s="24">
        <v>9940.5</v>
      </c>
      <c r="H119" s="24">
        <f t="shared" si="27"/>
        <v>95.58264983317147</v>
      </c>
      <c r="I119" s="31"/>
      <c r="J119" s="31"/>
      <c r="K119" s="24"/>
      <c r="L119" s="24"/>
      <c r="M119" s="25"/>
      <c r="N119" s="25"/>
    </row>
    <row r="120" spans="1:14" ht="36.75" customHeight="1">
      <c r="A120" s="17">
        <v>98</v>
      </c>
      <c r="B120" s="18" t="s">
        <v>6</v>
      </c>
      <c r="C120" s="8">
        <f t="shared" si="26"/>
        <v>110</v>
      </c>
      <c r="D120" s="8">
        <f t="shared" si="26"/>
        <v>110</v>
      </c>
      <c r="E120" s="23">
        <f t="shared" si="28"/>
        <v>100</v>
      </c>
      <c r="F120" s="31">
        <v>110</v>
      </c>
      <c r="G120" s="31">
        <v>110</v>
      </c>
      <c r="H120" s="24">
        <f t="shared" si="27"/>
        <v>100</v>
      </c>
      <c r="I120" s="24"/>
      <c r="J120" s="24"/>
      <c r="K120" s="24"/>
      <c r="L120" s="24"/>
      <c r="M120" s="25"/>
      <c r="N120" s="25"/>
    </row>
    <row r="121" spans="1:14" s="16" customFormat="1" ht="18" customHeight="1">
      <c r="A121" s="21"/>
      <c r="B121" s="22" t="s">
        <v>1</v>
      </c>
      <c r="C121" s="26">
        <f>SUM(C115:C120)</f>
        <v>18022.5</v>
      </c>
      <c r="D121" s="26">
        <f>SUM(D115:D120)</f>
        <v>17201.1</v>
      </c>
      <c r="E121" s="27">
        <f t="shared" si="28"/>
        <v>95.44236371202662</v>
      </c>
      <c r="F121" s="26">
        <f>SUM(F115:F120)</f>
        <v>18022.5</v>
      </c>
      <c r="G121" s="26">
        <f>SUM(G115:G120)</f>
        <v>17201.1</v>
      </c>
      <c r="H121" s="26">
        <f t="shared" si="27"/>
        <v>95.44236371202662</v>
      </c>
      <c r="I121" s="26">
        <f>SUM(I115:I120)</f>
        <v>0</v>
      </c>
      <c r="J121" s="26">
        <f>SUM(J115:J120)</f>
        <v>0</v>
      </c>
      <c r="K121" s="26">
        <v>0</v>
      </c>
      <c r="L121" s="26">
        <f>SUM(L115:L120)</f>
        <v>0</v>
      </c>
      <c r="M121" s="26">
        <f>SUM(M115:M120)</f>
        <v>0</v>
      </c>
      <c r="N121" s="28"/>
    </row>
    <row r="122" spans="1:14" ht="22.5" customHeight="1">
      <c r="A122" s="61" t="s">
        <v>24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 ht="23.25" customHeight="1">
      <c r="A123" s="17">
        <v>99</v>
      </c>
      <c r="B123" s="18" t="s">
        <v>2</v>
      </c>
      <c r="C123" s="8">
        <f aca="true" t="shared" si="29" ref="C123:D133">F123+I123+L123</f>
        <v>190</v>
      </c>
      <c r="D123" s="8">
        <f t="shared" si="29"/>
        <v>190</v>
      </c>
      <c r="E123" s="23">
        <f>D123/C123*100</f>
        <v>100</v>
      </c>
      <c r="F123" s="31">
        <v>190</v>
      </c>
      <c r="G123" s="31">
        <v>190</v>
      </c>
      <c r="H123" s="24">
        <f>G123/F123*100</f>
        <v>100</v>
      </c>
      <c r="I123" s="24"/>
      <c r="J123" s="24"/>
      <c r="K123" s="24"/>
      <c r="L123" s="24"/>
      <c r="M123" s="25"/>
      <c r="N123" s="25"/>
    </row>
    <row r="124" spans="1:14" ht="30" customHeight="1">
      <c r="A124" s="17">
        <v>100</v>
      </c>
      <c r="B124" s="18" t="s">
        <v>3</v>
      </c>
      <c r="C124" s="8">
        <f t="shared" si="29"/>
        <v>10836.2</v>
      </c>
      <c r="D124" s="8">
        <f t="shared" si="29"/>
        <v>10614.4</v>
      </c>
      <c r="E124" s="23">
        <f aca="true" t="shared" si="30" ref="E124:E135">D124/C124*100</f>
        <v>97.95315701076022</v>
      </c>
      <c r="F124" s="31">
        <v>10836.2</v>
      </c>
      <c r="G124" s="32">
        <v>10614.4</v>
      </c>
      <c r="H124" s="24">
        <f aca="true" t="shared" si="31" ref="H124:H134">G124/F124*100</f>
        <v>97.95315701076022</v>
      </c>
      <c r="I124" s="24"/>
      <c r="J124" s="24">
        <v>0</v>
      </c>
      <c r="K124" s="24">
        <v>0</v>
      </c>
      <c r="L124" s="25"/>
      <c r="M124" s="25"/>
      <c r="N124" s="25"/>
    </row>
    <row r="125" spans="1:14" ht="36.75" customHeight="1">
      <c r="A125" s="17">
        <v>101</v>
      </c>
      <c r="B125" s="18" t="s">
        <v>0</v>
      </c>
      <c r="C125" s="8">
        <f t="shared" si="29"/>
        <v>6321</v>
      </c>
      <c r="D125" s="8">
        <f t="shared" si="29"/>
        <v>6316</v>
      </c>
      <c r="E125" s="23">
        <f t="shared" si="30"/>
        <v>99.92089859199493</v>
      </c>
      <c r="F125" s="31">
        <v>6321</v>
      </c>
      <c r="G125" s="32">
        <v>6316</v>
      </c>
      <c r="H125" s="24">
        <f t="shared" si="31"/>
        <v>99.92089859199493</v>
      </c>
      <c r="I125" s="24"/>
      <c r="J125" s="31"/>
      <c r="K125" s="31"/>
      <c r="L125" s="25"/>
      <c r="M125" s="25"/>
      <c r="N125" s="25"/>
    </row>
    <row r="126" spans="1:14" ht="21.75" customHeight="1">
      <c r="A126" s="17">
        <v>102</v>
      </c>
      <c r="B126" s="18" t="s">
        <v>4</v>
      </c>
      <c r="C126" s="8">
        <f t="shared" si="29"/>
        <v>37.3</v>
      </c>
      <c r="D126" s="8">
        <f t="shared" si="29"/>
        <v>37.3</v>
      </c>
      <c r="E126" s="23">
        <f t="shared" si="30"/>
        <v>100</v>
      </c>
      <c r="F126" s="31">
        <v>37.3</v>
      </c>
      <c r="G126" s="31">
        <v>37.3</v>
      </c>
      <c r="H126" s="24">
        <f t="shared" si="31"/>
        <v>100</v>
      </c>
      <c r="I126" s="24"/>
      <c r="J126" s="31"/>
      <c r="K126" s="31"/>
      <c r="L126" s="24"/>
      <c r="M126" s="25"/>
      <c r="N126" s="25"/>
    </row>
    <row r="127" spans="1:14" ht="24" customHeight="1">
      <c r="A127" s="17">
        <v>103</v>
      </c>
      <c r="B127" s="18" t="s">
        <v>5</v>
      </c>
      <c r="C127" s="8">
        <f t="shared" si="29"/>
        <v>15943.7</v>
      </c>
      <c r="D127" s="8">
        <f t="shared" si="29"/>
        <v>15938.4</v>
      </c>
      <c r="E127" s="23">
        <f t="shared" si="30"/>
        <v>99.96675802981741</v>
      </c>
      <c r="F127" s="24">
        <v>15943.7</v>
      </c>
      <c r="G127" s="24">
        <v>15938.4</v>
      </c>
      <c r="H127" s="24">
        <f t="shared" si="31"/>
        <v>99.96675802981741</v>
      </c>
      <c r="I127" s="24"/>
      <c r="J127" s="31"/>
      <c r="K127" s="31"/>
      <c r="L127" s="24"/>
      <c r="M127" s="25"/>
      <c r="N127" s="24"/>
    </row>
    <row r="128" spans="1:14" ht="30" customHeight="1">
      <c r="A128" s="17">
        <v>104</v>
      </c>
      <c r="B128" s="18" t="s">
        <v>6</v>
      </c>
      <c r="C128" s="8">
        <f t="shared" si="29"/>
        <v>86.3</v>
      </c>
      <c r="D128" s="8">
        <f t="shared" si="29"/>
        <v>86.3</v>
      </c>
      <c r="E128" s="23">
        <f t="shared" si="30"/>
        <v>100</v>
      </c>
      <c r="F128" s="31">
        <v>86.3</v>
      </c>
      <c r="G128" s="31">
        <v>86.3</v>
      </c>
      <c r="H128" s="24">
        <f t="shared" si="31"/>
        <v>100</v>
      </c>
      <c r="I128" s="24"/>
      <c r="J128" s="31"/>
      <c r="K128" s="31"/>
      <c r="L128" s="24"/>
      <c r="M128" s="25"/>
      <c r="N128" s="24"/>
    </row>
    <row r="129" spans="1:14" ht="30" customHeight="1">
      <c r="A129" s="17">
        <v>105</v>
      </c>
      <c r="B129" s="18" t="s">
        <v>11</v>
      </c>
      <c r="C129" s="8">
        <f t="shared" si="29"/>
        <v>7.9</v>
      </c>
      <c r="D129" s="8">
        <f t="shared" si="29"/>
        <v>0</v>
      </c>
      <c r="E129" s="23">
        <f t="shared" si="30"/>
        <v>0</v>
      </c>
      <c r="F129" s="31">
        <v>7.9</v>
      </c>
      <c r="G129" s="31">
        <v>0</v>
      </c>
      <c r="H129" s="24">
        <f t="shared" si="31"/>
        <v>0</v>
      </c>
      <c r="I129" s="24"/>
      <c r="J129" s="31"/>
      <c r="K129" s="31"/>
      <c r="L129" s="24"/>
      <c r="M129" s="25"/>
      <c r="N129" s="24"/>
    </row>
    <row r="130" spans="1:14" s="20" customFormat="1" ht="17.25" customHeight="1">
      <c r="A130" s="17">
        <v>106</v>
      </c>
      <c r="B130" s="18" t="s">
        <v>10</v>
      </c>
      <c r="C130" s="8">
        <f t="shared" si="29"/>
        <v>15</v>
      </c>
      <c r="D130" s="8">
        <f t="shared" si="29"/>
        <v>15</v>
      </c>
      <c r="E130" s="23">
        <f t="shared" si="30"/>
        <v>100</v>
      </c>
      <c r="F130" s="31">
        <v>15</v>
      </c>
      <c r="G130" s="31">
        <v>15</v>
      </c>
      <c r="H130" s="24">
        <f t="shared" si="31"/>
        <v>100</v>
      </c>
      <c r="I130" s="24"/>
      <c r="J130" s="24"/>
      <c r="K130" s="31"/>
      <c r="L130" s="24"/>
      <c r="M130" s="25"/>
      <c r="N130" s="24"/>
    </row>
    <row r="131" spans="1:14" s="20" customFormat="1" ht="22.5" customHeight="1">
      <c r="A131" s="17">
        <v>107</v>
      </c>
      <c r="B131" s="18" t="s">
        <v>15</v>
      </c>
      <c r="C131" s="8">
        <f t="shared" si="29"/>
        <v>9.9</v>
      </c>
      <c r="D131" s="8">
        <f t="shared" si="29"/>
        <v>9.9</v>
      </c>
      <c r="E131" s="23">
        <f t="shared" si="30"/>
        <v>100</v>
      </c>
      <c r="F131" s="31">
        <v>9.9</v>
      </c>
      <c r="G131" s="31">
        <v>9.9</v>
      </c>
      <c r="H131" s="24">
        <f t="shared" si="31"/>
        <v>100</v>
      </c>
      <c r="I131" s="24"/>
      <c r="J131" s="24"/>
      <c r="K131" s="31"/>
      <c r="L131" s="24"/>
      <c r="M131" s="25"/>
      <c r="N131" s="24"/>
    </row>
    <row r="132" spans="1:14" ht="30">
      <c r="A132" s="17">
        <v>108</v>
      </c>
      <c r="B132" s="18" t="s">
        <v>8</v>
      </c>
      <c r="C132" s="8">
        <f t="shared" si="29"/>
        <v>36.6</v>
      </c>
      <c r="D132" s="8">
        <f t="shared" si="29"/>
        <v>36.6</v>
      </c>
      <c r="E132" s="23">
        <f t="shared" si="30"/>
        <v>100</v>
      </c>
      <c r="F132" s="31">
        <v>36.6</v>
      </c>
      <c r="G132" s="31">
        <v>36.6</v>
      </c>
      <c r="H132" s="24">
        <f t="shared" si="31"/>
        <v>100</v>
      </c>
      <c r="I132" s="24"/>
      <c r="J132" s="24"/>
      <c r="K132" s="31"/>
      <c r="L132" s="24"/>
      <c r="M132" s="25"/>
      <c r="N132" s="24"/>
    </row>
    <row r="133" spans="1:14" s="20" customFormat="1" ht="15">
      <c r="A133" s="17">
        <v>109</v>
      </c>
      <c r="B133" s="18" t="s">
        <v>16</v>
      </c>
      <c r="C133" s="8">
        <f t="shared" si="29"/>
        <v>630</v>
      </c>
      <c r="D133" s="8">
        <f t="shared" si="29"/>
        <v>615.3</v>
      </c>
      <c r="E133" s="23">
        <f t="shared" si="30"/>
        <v>97.66666666666666</v>
      </c>
      <c r="F133" s="31">
        <v>630</v>
      </c>
      <c r="G133" s="31">
        <v>615.3</v>
      </c>
      <c r="H133" s="24">
        <f t="shared" si="31"/>
        <v>97.66666666666666</v>
      </c>
      <c r="I133" s="24"/>
      <c r="J133" s="24"/>
      <c r="K133" s="31"/>
      <c r="L133" s="24"/>
      <c r="M133" s="25"/>
      <c r="N133" s="24"/>
    </row>
    <row r="134" spans="1:14" s="20" customFormat="1" ht="30">
      <c r="A134" s="17">
        <v>110</v>
      </c>
      <c r="B134" s="18" t="s">
        <v>54</v>
      </c>
      <c r="C134" s="8">
        <f>F134+I134+L134</f>
        <v>383</v>
      </c>
      <c r="D134" s="8">
        <f>G134+J134+M134</f>
        <v>371.7</v>
      </c>
      <c r="E134" s="23">
        <f>D134/C134*100</f>
        <v>97.04960835509138</v>
      </c>
      <c r="F134" s="31">
        <v>383</v>
      </c>
      <c r="G134" s="31">
        <v>371.7</v>
      </c>
      <c r="H134" s="24">
        <f t="shared" si="31"/>
        <v>97.04960835509138</v>
      </c>
      <c r="I134" s="24"/>
      <c r="J134" s="24"/>
      <c r="K134" s="31"/>
      <c r="L134" s="24"/>
      <c r="M134" s="25"/>
      <c r="N134" s="24"/>
    </row>
    <row r="135" spans="1:14" s="16" customFormat="1" ht="21.75" customHeight="1">
      <c r="A135" s="21"/>
      <c r="B135" s="22" t="s">
        <v>1</v>
      </c>
      <c r="C135" s="26">
        <f>SUM(C123:C134)</f>
        <v>34496.9</v>
      </c>
      <c r="D135" s="26">
        <f>SUM(D123:D134)</f>
        <v>34230.9</v>
      </c>
      <c r="E135" s="27">
        <f t="shared" si="30"/>
        <v>99.22891622145758</v>
      </c>
      <c r="F135" s="26">
        <f>SUM(F123:F134)</f>
        <v>34496.9</v>
      </c>
      <c r="G135" s="26">
        <f>SUM(G123:G134)</f>
        <v>34230.9</v>
      </c>
      <c r="H135" s="26">
        <f>G135/F135*100</f>
        <v>99.22891622145758</v>
      </c>
      <c r="I135" s="26">
        <f>SUM(I123:I134)</f>
        <v>0</v>
      </c>
      <c r="J135" s="26">
        <f>SUM(J123:J133)</f>
        <v>0</v>
      </c>
      <c r="K135" s="26">
        <v>0</v>
      </c>
      <c r="L135" s="26">
        <f>SUM(L123:L134)</f>
        <v>0</v>
      </c>
      <c r="M135" s="26">
        <f>SUM(M123:M134)</f>
        <v>0</v>
      </c>
      <c r="N135" s="26"/>
    </row>
    <row r="136" spans="2:12" ht="12.75" customHeight="1">
      <c r="B136" s="35"/>
      <c r="C136" s="36"/>
      <c r="D136" s="36"/>
      <c r="E136" s="36"/>
      <c r="F136" s="35"/>
      <c r="G136" s="35"/>
      <c r="H136" s="35"/>
      <c r="I136" s="35"/>
      <c r="J136" s="35"/>
      <c r="K136" s="35"/>
      <c r="L136" s="35"/>
    </row>
    <row r="138" spans="3:14" ht="15">
      <c r="C138" s="38">
        <f>C25+C38+C52+C62+C74+C87+C100+C113+C121+C135</f>
        <v>2270765.2</v>
      </c>
      <c r="D138" s="38">
        <f>D25+D38+D52+D62+D74+D87+D100+D113+D121+D135</f>
        <v>2168966.2999999993</v>
      </c>
      <c r="E138" s="38">
        <f>SUM(D138/C138*100)</f>
        <v>95.51697815344356</v>
      </c>
      <c r="F138" s="38">
        <f>F25+F38+F52+F62+F74+F87+F100+F113+F121+F135</f>
        <v>948706.4</v>
      </c>
      <c r="G138" s="38">
        <f>G25+G38+G52+G62+G74+G87+G100+G113+G121+G135</f>
        <v>870844.8000000002</v>
      </c>
      <c r="H138" s="38">
        <f>SUM(G138/F138*100)</f>
        <v>91.79286658127322</v>
      </c>
      <c r="I138" s="38">
        <f>I25+I38+I52+I62+I74+I87+I100+I113+I121+I135</f>
        <v>1269928.9</v>
      </c>
      <c r="J138" s="38">
        <f>J25+J38+J52+J62+J74+J87+J100+J113+J121+J135</f>
        <v>1254343.2000000002</v>
      </c>
      <c r="K138" s="38">
        <f>SUM(J138/I138*100)</f>
        <v>98.77271081869232</v>
      </c>
      <c r="L138" s="38">
        <f>L25+L38+L52+L62+L74+L87+L100+L113+L121+L135</f>
        <v>52129.9</v>
      </c>
      <c r="M138" s="38">
        <f>M25+M38+M52+M62+M74+M87+M100+M113+M121+M135</f>
        <v>43778.30000000001</v>
      </c>
      <c r="N138" s="38">
        <f>SUM(M138/L138*100)</f>
        <v>83.97925183052338</v>
      </c>
    </row>
    <row r="139" spans="3:14" ht="15">
      <c r="C139" s="38">
        <f>C38+C52+C62+C74+C87+C100+C113+C121+C135</f>
        <v>476493.1</v>
      </c>
      <c r="D139" s="38">
        <f>D38+D52+D62+D74+D87+D100+D113+D121+D135</f>
        <v>440440.80000000005</v>
      </c>
      <c r="E139" s="38">
        <f>SUM(D139/C139*100)</f>
        <v>92.433825379633</v>
      </c>
      <c r="F139" s="38">
        <f>F38+F52+F62+F74+F87+F100+F113+F121+F135</f>
        <v>371396.20000000007</v>
      </c>
      <c r="G139" s="38">
        <f>G38+G52+G62+G74+G87+G100+G113+G121+G135</f>
        <v>343324.3</v>
      </c>
      <c r="H139" s="38">
        <f>SUM(G139/F139*100)</f>
        <v>92.44152201880362</v>
      </c>
      <c r="I139" s="38">
        <f>I38+I52+I62+I74+I87+I100+I113+I121+I135</f>
        <v>90938.1</v>
      </c>
      <c r="J139" s="38">
        <f>J38+J52+J62+J74+J87+J100+J113+J121+J135</f>
        <v>89254.40000000001</v>
      </c>
      <c r="K139" s="38">
        <f>SUM(J139/I139*100)</f>
        <v>98.14852080701048</v>
      </c>
      <c r="L139" s="38">
        <f>L38+L52+L62+L74+L87+L100+L113+L121+L135</f>
        <v>14158.8</v>
      </c>
      <c r="M139" s="38">
        <f>M38+M52+M62+M74+M87+M100+M113+M121+M135</f>
        <v>7862.1</v>
      </c>
      <c r="N139" s="38">
        <f>SUM(M139/L139*100)</f>
        <v>55.52801084837699</v>
      </c>
    </row>
  </sheetData>
  <sheetProtection/>
  <mergeCells count="18">
    <mergeCell ref="B1:M1"/>
    <mergeCell ref="A2:A4"/>
    <mergeCell ref="B2:B4"/>
    <mergeCell ref="C2:N2"/>
    <mergeCell ref="C3:E3"/>
    <mergeCell ref="F3:H3"/>
    <mergeCell ref="I3:K3"/>
    <mergeCell ref="L3:N3"/>
    <mergeCell ref="A88:N88"/>
    <mergeCell ref="A101:N101"/>
    <mergeCell ref="A114:N114"/>
    <mergeCell ref="A122:N122"/>
    <mergeCell ref="A6:N6"/>
    <mergeCell ref="A26:N26"/>
    <mergeCell ref="A39:N39"/>
    <mergeCell ref="A53:N53"/>
    <mergeCell ref="A63:N63"/>
    <mergeCell ref="A75:N75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2" max="255" man="1"/>
    <brk id="87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2020-09-17T06:24:04Z</cp:lastPrinted>
  <dcterms:created xsi:type="dcterms:W3CDTF">2015-05-26T06:30:36Z</dcterms:created>
  <dcterms:modified xsi:type="dcterms:W3CDTF">2021-01-14T08:50:37Z</dcterms:modified>
  <cp:category/>
  <cp:version/>
  <cp:contentType/>
  <cp:contentStatus/>
</cp:coreProperties>
</file>