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нац.проектам'!$5:$7</definedName>
    <definedName name="_xlnm.Print_Area" localSheetId="0">'информация по нац.проектам'!$A$1:$O$27</definedName>
  </definedNames>
  <calcPr fullCalcOnLoad="1"/>
</workbook>
</file>

<file path=xl/sharedStrings.xml><?xml version="1.0" encoding="utf-8"?>
<sst xmlns="http://schemas.openxmlformats.org/spreadsheetml/2006/main" count="79" uniqueCount="64">
  <si>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</si>
  <si>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</si>
  <si>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</si>
  <si>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</si>
  <si>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</si>
  <si>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</si>
  <si>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</si>
  <si>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</si>
  <si>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</si>
  <si>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</si>
  <si>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</si>
  <si>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</si>
  <si>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</si>
  <si>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</si>
  <si>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</si>
  <si>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Итого</t>
  </si>
  <si>
    <t>1.1.</t>
  </si>
  <si>
    <t>1.</t>
  </si>
  <si>
    <t>1.2.</t>
  </si>
  <si>
    <t>Образование</t>
  </si>
  <si>
    <t>Реконструкция МОБУСОШ № 13 им. И.И. Зарецкого пос. Глубокого по адресу: Краснодарский край, Новокубанский район, пос. Глубокий, ул. Школьная, 6 с увеличением вместимости и выделением блока начального образования на 250 мест (I этап. Блок начального образования на 250 мест))</t>
  </si>
  <si>
    <t>Современная школа</t>
  </si>
  <si>
    <t>1.1.1.</t>
  </si>
  <si>
    <t>1.2.1.</t>
  </si>
  <si>
    <t>1.2.2.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</si>
  <si>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</si>
  <si>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Патриотическое воспитание граждан Российской Федерации</t>
  </si>
  <si>
    <t>оплата труда, начисления на выплаты по оплате труда</t>
  </si>
  <si>
    <t>2.</t>
  </si>
  <si>
    <t>Жилье и городская среда/Формирование комфортной городской среды/Реализация программ формирования современной городской среды</t>
  </si>
  <si>
    <t>Новокубанское городское поселение Новокубанского района</t>
  </si>
  <si>
    <t>2.1.</t>
  </si>
  <si>
    <t>исполнение контракта</t>
  </si>
  <si>
    <t>-</t>
  </si>
  <si>
    <t>Заместитель главы муниципального образования Новокубанский район</t>
  </si>
  <si>
    <t>А.В.Цветков</t>
  </si>
  <si>
    <t>исполнитель Христозова Антонина Михайловна 88619531450</t>
  </si>
  <si>
    <t>Сведения о реализации региональных проектов по муниципальному образованию Новокубанский район на 01.02.2024 года</t>
  </si>
  <si>
    <t>Предоставлено на 01.02.2024 г.</t>
  </si>
  <si>
    <t>Заключено на 01.02.2024 г.</t>
  </si>
  <si>
    <t>Новосельское сельское поселение Новокубанского района</t>
  </si>
  <si>
    <t>Развитие Здравоохранения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</si>
  <si>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(школы № 12,13,14,15,16,17,18,19, 20,21,22,23,24,25,26,27,28,30,31,32))</t>
  </si>
  <si>
    <t>Проектирование модульных фельдшерско-акушерских пунктов в населенных пунктах сельской местности:  с.Камышеваха</t>
  </si>
  <si>
    <t>3.</t>
  </si>
  <si>
    <t xml:space="preserve">обеспечение музыкальными инструментами, оборудованием и учебными материалами </t>
  </si>
  <si>
    <t>Благоустройство парка по адресу: Краснодарский край, Новокубанский район, г. Новокубанск, ул. Ленинградская (2 этап) благоустройство дворовых территорий</t>
  </si>
  <si>
    <t>Культура/Творческие люди/Государственная поддержка отрасли культуры/Культурная среда</t>
  </si>
  <si>
    <t>Благоустройство дворовых территорий Новокубанского городского поселения Новокубанского района</t>
  </si>
  <si>
    <t>4</t>
  </si>
  <si>
    <t>4.1</t>
  </si>
  <si>
    <t>4.1.</t>
  </si>
  <si>
    <t>4.2.</t>
  </si>
  <si>
    <t>4.3.</t>
  </si>
  <si>
    <t>планируемая дата заключения контрактов 29.02.2024</t>
  </si>
  <si>
    <t>Благоустройство общественной территории - парка по ул. Ленина, 98а в с. Новосельском Новокубанского района, Краснодарского края</t>
  </si>
  <si>
    <t>24.01.2024</t>
  </si>
  <si>
    <t>30.01.2024</t>
  </si>
  <si>
    <t>в стадии заключения соглашения с министерством</t>
  </si>
  <si>
    <t>в стадии размещения конкурсной процедуры</t>
  </si>
  <si>
    <t>Соглашения с муниципальными образованиями о предоставлении межбюджетных трансфертов</t>
  </si>
  <si>
    <t>16.01.2023</t>
  </si>
  <si>
    <t>Приложение</t>
  </si>
  <si>
    <t>к письму администрации муниципального образования Новокубанский район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</si>
</sst>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#,##0.0_ ;\-#,##0.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176" fontId="47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175" fontId="48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14" fontId="50" fillId="0" borderId="10" xfId="0" applyNumberFormat="1" applyFont="1" applyFill="1" applyBorder="1" applyAlignment="1">
      <alignment horizontal="center"/>
    </xf>
    <xf numFmtId="175" fontId="50" fillId="0" borderId="10" xfId="61" applyNumberFormat="1" applyFont="1" applyFill="1" applyBorder="1" applyAlignment="1">
      <alignment/>
    </xf>
    <xf numFmtId="14" fontId="50" fillId="0" borderId="10" xfId="0" applyNumberFormat="1" applyFont="1" applyFill="1" applyBorder="1" applyAlignment="1">
      <alignment horizontal="left"/>
    </xf>
    <xf numFmtId="0" fontId="50" fillId="0" borderId="11" xfId="0" applyFont="1" applyFill="1" applyBorder="1" applyAlignment="1">
      <alignment wrapText="1"/>
    </xf>
    <xf numFmtId="49" fontId="49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wrapText="1"/>
    </xf>
    <xf numFmtId="14" fontId="49" fillId="0" borderId="10" xfId="0" applyNumberFormat="1" applyFont="1" applyFill="1" applyBorder="1" applyAlignment="1">
      <alignment wrapText="1"/>
    </xf>
    <xf numFmtId="14" fontId="49" fillId="0" borderId="10" xfId="0" applyNumberFormat="1" applyFont="1" applyFill="1" applyBorder="1" applyAlignment="1">
      <alignment horizontal="center"/>
    </xf>
    <xf numFmtId="175" fontId="49" fillId="0" borderId="10" xfId="61" applyNumberFormat="1" applyFont="1" applyFill="1" applyBorder="1" applyAlignment="1">
      <alignment/>
    </xf>
    <xf numFmtId="49" fontId="49" fillId="0" borderId="10" xfId="61" applyNumberFormat="1" applyFont="1" applyFill="1" applyBorder="1" applyAlignment="1">
      <alignment horizontal="right" wrapText="1" shrinkToFit="1"/>
    </xf>
    <xf numFmtId="14" fontId="49" fillId="0" borderId="10" xfId="0" applyNumberFormat="1" applyFont="1" applyFill="1" applyBorder="1" applyAlignment="1">
      <alignment horizontal="left" wrapText="1"/>
    </xf>
    <xf numFmtId="14" fontId="49" fillId="0" borderId="11" xfId="0" applyNumberFormat="1" applyFont="1" applyFill="1" applyBorder="1" applyAlignment="1">
      <alignment wrapText="1"/>
    </xf>
    <xf numFmtId="49" fontId="50" fillId="0" borderId="10" xfId="61" applyNumberFormat="1" applyFont="1" applyFill="1" applyBorder="1" applyAlignment="1">
      <alignment horizontal="left" wrapText="1" shrinkToFit="1"/>
    </xf>
    <xf numFmtId="14" fontId="50" fillId="0" borderId="10" xfId="0" applyNumberFormat="1" applyFont="1" applyFill="1" applyBorder="1" applyAlignment="1">
      <alignment horizontal="left" wrapText="1"/>
    </xf>
    <xf numFmtId="14" fontId="50" fillId="0" borderId="11" xfId="0" applyNumberFormat="1" applyFont="1" applyFill="1" applyBorder="1" applyAlignment="1">
      <alignment wrapText="1"/>
    </xf>
    <xf numFmtId="49" fontId="49" fillId="0" borderId="10" xfId="61" applyNumberFormat="1" applyFont="1" applyFill="1" applyBorder="1" applyAlignment="1">
      <alignment horizontal="left" wrapText="1" shrinkToFit="1"/>
    </xf>
    <xf numFmtId="14" fontId="50" fillId="0" borderId="10" xfId="0" applyNumberFormat="1" applyFont="1" applyFill="1" applyBorder="1" applyAlignment="1">
      <alignment wrapText="1"/>
    </xf>
    <xf numFmtId="0" fontId="50" fillId="0" borderId="0" xfId="0" applyFont="1" applyFill="1" applyAlignment="1">
      <alignment/>
    </xf>
    <xf numFmtId="182" fontId="4" fillId="0" borderId="10" xfId="53" applyNumberFormat="1" applyFont="1" applyBorder="1" applyAlignment="1" applyProtection="1">
      <alignment horizontal="right" wrapText="1"/>
      <protection hidden="1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49" fontId="4" fillId="0" borderId="10" xfId="61" applyNumberFormat="1" applyFont="1" applyFill="1" applyBorder="1" applyAlignment="1">
      <alignment horizontal="right" wrapText="1" shrinkToFit="1"/>
    </xf>
    <xf numFmtId="49" fontId="4" fillId="0" borderId="10" xfId="61" applyNumberFormat="1" applyFont="1" applyFill="1" applyBorder="1" applyAlignment="1">
      <alignment horizontal="center" wrapText="1" shrinkToFit="1"/>
    </xf>
    <xf numFmtId="49" fontId="50" fillId="0" borderId="10" xfId="61" applyNumberFormat="1" applyFont="1" applyFill="1" applyBorder="1" applyAlignment="1">
      <alignment horizontal="center" wrapText="1" shrinkToFit="1"/>
    </xf>
    <xf numFmtId="49" fontId="3" fillId="0" borderId="10" xfId="61" applyNumberFormat="1" applyFont="1" applyFill="1" applyBorder="1" applyAlignment="1">
      <alignment horizontal="center" wrapText="1" shrinkToFit="1"/>
    </xf>
    <xf numFmtId="49" fontId="49" fillId="0" borderId="10" xfId="61" applyNumberFormat="1" applyFont="1" applyFill="1" applyBorder="1" applyAlignment="1">
      <alignment horizontal="center" wrapText="1" shrinkToFit="1"/>
    </xf>
    <xf numFmtId="0" fontId="49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left"/>
    </xf>
    <xf numFmtId="49" fontId="47" fillId="0" borderId="0" xfId="0" applyNumberFormat="1" applyFont="1" applyFill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51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52" fillId="0" borderId="16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90" zoomScaleNormal="90" zoomScaleSheetLayoutView="90" zoomScalePageLayoutView="0" workbookViewId="0" topLeftCell="A19">
      <selection activeCell="A27" sqref="A27"/>
    </sheetView>
  </sheetViews>
  <sheetFormatPr defaultColWidth="9.140625" defaultRowHeight="15"/>
  <cols>
    <col min="1" max="1" width="8.28125" style="1" customWidth="1"/>
    <col min="2" max="2" width="47.421875" style="1" customWidth="1"/>
    <col min="3" max="3" width="18.28125" style="1" customWidth="1"/>
    <col min="4" max="4" width="12.28125" style="1" customWidth="1"/>
    <col min="5" max="5" width="13.421875" style="1" customWidth="1"/>
    <col min="6" max="6" width="11.7109375" style="1" customWidth="1"/>
    <col min="7" max="7" width="7.140625" style="1" customWidth="1"/>
    <col min="8" max="8" width="13.140625" style="1" customWidth="1"/>
    <col min="9" max="9" width="12.7109375" style="1" customWidth="1"/>
    <col min="10" max="10" width="9.28125" style="1" bestFit="1" customWidth="1"/>
    <col min="11" max="11" width="12.57421875" style="1" customWidth="1"/>
    <col min="12" max="12" width="9.00390625" style="1" customWidth="1"/>
    <col min="13" max="13" width="12.57421875" style="1" customWidth="1"/>
    <col min="14" max="14" width="13.8515625" style="1" customWidth="1"/>
    <col min="15" max="15" width="32.7109375" style="1" customWidth="1"/>
    <col min="16" max="16384" width="9.140625" style="1" customWidth="1"/>
  </cols>
  <sheetData>
    <row r="1" spans="14:15" ht="15">
      <c r="N1" s="40" t="s">
        <v>62</v>
      </c>
      <c r="O1" s="40"/>
    </row>
    <row r="2" spans="14:15" ht="36" customHeight="1">
      <c r="N2" s="41" t="s">
        <v>63</v>
      </c>
      <c r="O2" s="41"/>
    </row>
    <row r="3" spans="1:15" ht="47.25" customHeight="1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0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7" customFormat="1" ht="38.25" customHeight="1">
      <c r="A5" s="46" t="s">
        <v>0</v>
      </c>
      <c r="B5" s="46" t="s">
        <v>1</v>
      </c>
      <c r="C5" s="49" t="s">
        <v>60</v>
      </c>
      <c r="D5" s="49"/>
      <c r="E5" s="49" t="s">
        <v>4</v>
      </c>
      <c r="F5" s="49"/>
      <c r="G5" s="49"/>
      <c r="H5" s="49" t="s">
        <v>5</v>
      </c>
      <c r="I5" s="49"/>
      <c r="J5" s="49"/>
      <c r="K5" s="49"/>
      <c r="L5" s="49"/>
      <c r="M5" s="49"/>
      <c r="N5" s="49"/>
      <c r="O5" s="46" t="s">
        <v>10</v>
      </c>
    </row>
    <row r="6" spans="1:15" s="7" customFormat="1" ht="37.5" customHeight="1">
      <c r="A6" s="48"/>
      <c r="B6" s="48"/>
      <c r="C6" s="46" t="s">
        <v>2</v>
      </c>
      <c r="D6" s="46" t="s">
        <v>3</v>
      </c>
      <c r="E6" s="46" t="s">
        <v>11</v>
      </c>
      <c r="F6" s="44" t="s">
        <v>38</v>
      </c>
      <c r="G6" s="45"/>
      <c r="H6" s="46" t="s">
        <v>6</v>
      </c>
      <c r="I6" s="44" t="s">
        <v>39</v>
      </c>
      <c r="J6" s="45"/>
      <c r="K6" s="44" t="s">
        <v>7</v>
      </c>
      <c r="L6" s="45"/>
      <c r="M6" s="46" t="s">
        <v>8</v>
      </c>
      <c r="N6" s="46" t="s">
        <v>9</v>
      </c>
      <c r="O6" s="48"/>
    </row>
    <row r="7" spans="1:15" s="7" customFormat="1" ht="35.25" customHeight="1">
      <c r="A7" s="47"/>
      <c r="B7" s="47"/>
      <c r="C7" s="47"/>
      <c r="D7" s="47"/>
      <c r="E7" s="47"/>
      <c r="F7" s="8" t="s">
        <v>13</v>
      </c>
      <c r="G7" s="8" t="s">
        <v>12</v>
      </c>
      <c r="H7" s="47"/>
      <c r="I7" s="8" t="s">
        <v>13</v>
      </c>
      <c r="J7" s="8" t="s">
        <v>12</v>
      </c>
      <c r="K7" s="8" t="s">
        <v>13</v>
      </c>
      <c r="L7" s="8" t="s">
        <v>12</v>
      </c>
      <c r="M7" s="47"/>
      <c r="N7" s="47"/>
      <c r="O7" s="47"/>
    </row>
    <row r="8" spans="1:15" s="7" customFormat="1" ht="13.5">
      <c r="A8" s="9" t="s">
        <v>17</v>
      </c>
      <c r="B8" s="10" t="s">
        <v>19</v>
      </c>
      <c r="C8" s="11"/>
      <c r="D8" s="12"/>
      <c r="E8" s="13">
        <f>E9+E11</f>
        <v>284262.5</v>
      </c>
      <c r="F8" s="13">
        <f>F9+F11</f>
        <v>0</v>
      </c>
      <c r="G8" s="13">
        <f aca="true" t="shared" si="0" ref="G8:G22">F8/E8*100</f>
        <v>0</v>
      </c>
      <c r="H8" s="13">
        <f>H9+H11</f>
        <v>292865.2</v>
      </c>
      <c r="I8" s="13">
        <f>I9+I11</f>
        <v>284802.5</v>
      </c>
      <c r="J8" s="13">
        <f aca="true" t="shared" si="1" ref="J8:J20">I8/H8*100</f>
        <v>97.24695866903954</v>
      </c>
      <c r="K8" s="13">
        <f>K9+K11</f>
        <v>0</v>
      </c>
      <c r="L8" s="13">
        <f>K8/I8*100</f>
        <v>0</v>
      </c>
      <c r="M8" s="11"/>
      <c r="N8" s="14"/>
      <c r="O8" s="11"/>
    </row>
    <row r="9" spans="1:15" s="7" customFormat="1" ht="26.25" customHeight="1">
      <c r="A9" s="9" t="s">
        <v>16</v>
      </c>
      <c r="B9" s="10" t="s">
        <v>21</v>
      </c>
      <c r="C9" s="11"/>
      <c r="D9" s="12">
        <v>44942</v>
      </c>
      <c r="E9" s="13">
        <f>E10</f>
        <v>276258.4</v>
      </c>
      <c r="F9" s="13">
        <f>F10</f>
        <v>0</v>
      </c>
      <c r="G9" s="13">
        <f t="shared" si="0"/>
        <v>0</v>
      </c>
      <c r="H9" s="13">
        <f>H10</f>
        <v>284802.5</v>
      </c>
      <c r="I9" s="13">
        <f>I10</f>
        <v>284802.5</v>
      </c>
      <c r="J9" s="13">
        <f t="shared" si="1"/>
        <v>100</v>
      </c>
      <c r="K9" s="13">
        <f>K10</f>
        <v>0</v>
      </c>
      <c r="L9" s="13">
        <f>K9/I9*100</f>
        <v>0</v>
      </c>
      <c r="M9" s="11"/>
      <c r="N9" s="14"/>
      <c r="O9" s="15"/>
    </row>
    <row r="10" spans="1:15" s="7" customFormat="1" ht="96">
      <c r="A10" s="16" t="s">
        <v>22</v>
      </c>
      <c r="B10" s="17" t="s">
        <v>20</v>
      </c>
      <c r="C10" s="18" t="s">
        <v>14</v>
      </c>
      <c r="D10" s="19">
        <v>44942</v>
      </c>
      <c r="E10" s="20">
        <v>276258.4</v>
      </c>
      <c r="F10" s="20"/>
      <c r="G10" s="20">
        <f t="shared" si="0"/>
        <v>0</v>
      </c>
      <c r="H10" s="20">
        <v>284802.5</v>
      </c>
      <c r="I10" s="20">
        <v>284802.5</v>
      </c>
      <c r="J10" s="20">
        <f t="shared" si="1"/>
        <v>100</v>
      </c>
      <c r="K10" s="20"/>
      <c r="L10" s="20">
        <f>K10/I10*100</f>
        <v>0</v>
      </c>
      <c r="M10" s="34" t="s">
        <v>32</v>
      </c>
      <c r="N10" s="33" t="s">
        <v>61</v>
      </c>
      <c r="O10" s="23"/>
    </row>
    <row r="11" spans="1:15" s="7" customFormat="1" ht="32.25" customHeight="1">
      <c r="A11" s="9" t="s">
        <v>18</v>
      </c>
      <c r="B11" s="11" t="s">
        <v>26</v>
      </c>
      <c r="C11" s="11"/>
      <c r="D11" s="12"/>
      <c r="E11" s="13">
        <f>E12+E13</f>
        <v>8004.1</v>
      </c>
      <c r="F11" s="13">
        <f>F12+F13</f>
        <v>0</v>
      </c>
      <c r="G11" s="13">
        <f t="shared" si="0"/>
        <v>0</v>
      </c>
      <c r="H11" s="13">
        <f>H12+H13</f>
        <v>8062.700000000001</v>
      </c>
      <c r="I11" s="13">
        <f>I12+I13</f>
        <v>0</v>
      </c>
      <c r="J11" s="13">
        <f t="shared" si="1"/>
        <v>0</v>
      </c>
      <c r="K11" s="13">
        <f>K12+K13</f>
        <v>0</v>
      </c>
      <c r="L11" s="13">
        <v>0</v>
      </c>
      <c r="M11" s="24"/>
      <c r="N11" s="25"/>
      <c r="O11" s="26"/>
    </row>
    <row r="12" spans="1:15" s="7" customFormat="1" ht="81" customHeight="1">
      <c r="A12" s="16" t="s">
        <v>23</v>
      </c>
      <c r="B12" s="17" t="s">
        <v>25</v>
      </c>
      <c r="C12" s="18" t="s">
        <v>14</v>
      </c>
      <c r="D12" s="18" t="s">
        <v>33</v>
      </c>
      <c r="E12" s="20">
        <v>6026.1</v>
      </c>
      <c r="F12" s="20"/>
      <c r="G12" s="20">
        <f t="shared" si="0"/>
        <v>0</v>
      </c>
      <c r="H12" s="20">
        <v>6026.1</v>
      </c>
      <c r="I12" s="20"/>
      <c r="J12" s="20">
        <f t="shared" si="1"/>
        <v>0</v>
      </c>
      <c r="K12" s="20"/>
      <c r="L12" s="20">
        <v>0</v>
      </c>
      <c r="M12" s="27" t="s">
        <v>33</v>
      </c>
      <c r="N12" s="22" t="s">
        <v>33</v>
      </c>
      <c r="O12" s="23" t="s">
        <v>27</v>
      </c>
    </row>
    <row r="13" spans="1:15" s="7" customFormat="1" ht="108.75" customHeight="1">
      <c r="A13" s="16" t="s">
        <v>24</v>
      </c>
      <c r="B13" s="17" t="s">
        <v>42</v>
      </c>
      <c r="C13" s="18" t="s">
        <v>14</v>
      </c>
      <c r="D13" s="18">
        <v>45320</v>
      </c>
      <c r="E13" s="20">
        <v>1978</v>
      </c>
      <c r="F13" s="20"/>
      <c r="G13" s="20">
        <f t="shared" si="0"/>
        <v>0</v>
      </c>
      <c r="H13" s="20">
        <v>2036.6</v>
      </c>
      <c r="I13" s="20"/>
      <c r="J13" s="20">
        <f t="shared" si="1"/>
        <v>0</v>
      </c>
      <c r="K13" s="20"/>
      <c r="L13" s="20">
        <v>0</v>
      </c>
      <c r="M13" s="27"/>
      <c r="N13" s="22"/>
      <c r="O13" s="23" t="s">
        <v>54</v>
      </c>
    </row>
    <row r="14" spans="1:15" s="29" customFormat="1" ht="13.5">
      <c r="A14" s="9" t="s">
        <v>28</v>
      </c>
      <c r="B14" s="11" t="s">
        <v>41</v>
      </c>
      <c r="C14" s="28"/>
      <c r="D14" s="28"/>
      <c r="E14" s="13">
        <f>E15</f>
        <v>750</v>
      </c>
      <c r="F14" s="13">
        <f>F15</f>
        <v>0</v>
      </c>
      <c r="G14" s="13">
        <f t="shared" si="0"/>
        <v>0</v>
      </c>
      <c r="H14" s="13">
        <f>H15</f>
        <v>750</v>
      </c>
      <c r="I14" s="13">
        <f>I15</f>
        <v>0</v>
      </c>
      <c r="J14" s="13">
        <f>J15</f>
        <v>0</v>
      </c>
      <c r="K14" s="13" t="e">
        <f>J14/I14*100</f>
        <v>#DIV/0!</v>
      </c>
      <c r="L14" s="13"/>
      <c r="M14" s="24"/>
      <c r="N14" s="25"/>
      <c r="O14" s="26"/>
    </row>
    <row r="15" spans="1:15" s="7" customFormat="1" ht="54.75">
      <c r="A15" s="16" t="s">
        <v>31</v>
      </c>
      <c r="B15" s="17" t="s">
        <v>43</v>
      </c>
      <c r="C15" s="18" t="s">
        <v>14</v>
      </c>
      <c r="D15" s="18"/>
      <c r="E15" s="20">
        <v>750</v>
      </c>
      <c r="F15" s="20"/>
      <c r="G15" s="20"/>
      <c r="H15" s="20">
        <v>750</v>
      </c>
      <c r="I15" s="20"/>
      <c r="J15" s="20">
        <f>I15/H15*100</f>
        <v>0</v>
      </c>
      <c r="K15" s="20"/>
      <c r="L15" s="20">
        <v>0</v>
      </c>
      <c r="M15" s="27"/>
      <c r="N15" s="22"/>
      <c r="O15" s="23" t="s">
        <v>58</v>
      </c>
    </row>
    <row r="16" spans="1:15" s="7" customFormat="1" ht="70.5" customHeight="1">
      <c r="A16" s="9" t="s">
        <v>44</v>
      </c>
      <c r="B16" s="11" t="s">
        <v>29</v>
      </c>
      <c r="C16" s="11"/>
      <c r="D16" s="12"/>
      <c r="E16" s="13">
        <f>E17+E19</f>
        <v>71862.8</v>
      </c>
      <c r="F16" s="13">
        <f>F17+F19</f>
        <v>0</v>
      </c>
      <c r="G16" s="13">
        <f t="shared" si="0"/>
        <v>0</v>
      </c>
      <c r="H16" s="13">
        <f>H17+H19</f>
        <v>80457.2</v>
      </c>
      <c r="I16" s="13">
        <f>I17+I19</f>
        <v>0</v>
      </c>
      <c r="J16" s="13">
        <f t="shared" si="1"/>
        <v>0</v>
      </c>
      <c r="K16" s="13">
        <f>K17+K19</f>
        <v>0</v>
      </c>
      <c r="L16" s="13">
        <v>0</v>
      </c>
      <c r="M16" s="35"/>
      <c r="N16" s="25"/>
      <c r="O16" s="26"/>
    </row>
    <row r="17" spans="1:15" s="7" customFormat="1" ht="69">
      <c r="A17" s="16" t="s">
        <v>51</v>
      </c>
      <c r="B17" s="17" t="s">
        <v>46</v>
      </c>
      <c r="C17" s="17" t="s">
        <v>30</v>
      </c>
      <c r="D17" s="19">
        <v>45315</v>
      </c>
      <c r="E17" s="20">
        <v>55948.9</v>
      </c>
      <c r="F17" s="20"/>
      <c r="G17" s="20">
        <f t="shared" si="0"/>
        <v>0</v>
      </c>
      <c r="H17" s="20">
        <v>62165.4</v>
      </c>
      <c r="I17" s="20"/>
      <c r="J17" s="20">
        <f t="shared" si="1"/>
        <v>0</v>
      </c>
      <c r="K17" s="20"/>
      <c r="L17" s="20">
        <v>0</v>
      </c>
      <c r="M17" s="34" t="s">
        <v>32</v>
      </c>
      <c r="N17" s="33" t="s">
        <v>56</v>
      </c>
      <c r="O17" s="23"/>
    </row>
    <row r="18" spans="1:15" s="7" customFormat="1" ht="69">
      <c r="A18" s="16" t="s">
        <v>52</v>
      </c>
      <c r="B18" s="17" t="s">
        <v>48</v>
      </c>
      <c r="C18" s="17" t="s">
        <v>30</v>
      </c>
      <c r="D18" s="19">
        <v>45315</v>
      </c>
      <c r="E18" s="20">
        <v>24036.1</v>
      </c>
      <c r="F18" s="20"/>
      <c r="G18" s="20">
        <f t="shared" si="0"/>
        <v>0</v>
      </c>
      <c r="H18" s="20">
        <v>26706.7</v>
      </c>
      <c r="I18" s="20"/>
      <c r="J18" s="20">
        <f t="shared" si="1"/>
        <v>0</v>
      </c>
      <c r="K18" s="20"/>
      <c r="L18" s="20"/>
      <c r="M18" s="34"/>
      <c r="N18" s="22"/>
      <c r="O18" s="23" t="s">
        <v>59</v>
      </c>
    </row>
    <row r="19" spans="1:15" s="7" customFormat="1" ht="54.75">
      <c r="A19" s="16" t="s">
        <v>53</v>
      </c>
      <c r="B19" s="17" t="s">
        <v>55</v>
      </c>
      <c r="C19" s="17" t="s">
        <v>40</v>
      </c>
      <c r="D19" s="19">
        <v>45315</v>
      </c>
      <c r="E19" s="20">
        <v>15913.9</v>
      </c>
      <c r="F19" s="20"/>
      <c r="G19" s="20">
        <f t="shared" si="0"/>
        <v>0</v>
      </c>
      <c r="H19" s="20">
        <v>18291.8</v>
      </c>
      <c r="I19" s="20"/>
      <c r="J19" s="20">
        <f t="shared" si="1"/>
        <v>0</v>
      </c>
      <c r="K19" s="20"/>
      <c r="L19" s="20">
        <v>0</v>
      </c>
      <c r="M19" s="34" t="s">
        <v>32</v>
      </c>
      <c r="N19" s="33" t="s">
        <v>57</v>
      </c>
      <c r="O19" s="23"/>
    </row>
    <row r="20" spans="1:15" s="7" customFormat="1" ht="54" customHeight="1">
      <c r="A20" s="9" t="s">
        <v>49</v>
      </c>
      <c r="B20" s="11" t="s">
        <v>47</v>
      </c>
      <c r="C20" s="11"/>
      <c r="D20" s="12"/>
      <c r="E20" s="13">
        <f>E21</f>
        <v>3951</v>
      </c>
      <c r="F20" s="13">
        <f>F21</f>
        <v>0</v>
      </c>
      <c r="G20" s="13">
        <f t="shared" si="0"/>
        <v>0</v>
      </c>
      <c r="H20" s="13">
        <f>H21</f>
        <v>4447.9</v>
      </c>
      <c r="I20" s="13">
        <f>I21</f>
        <v>0</v>
      </c>
      <c r="J20" s="13">
        <f t="shared" si="1"/>
        <v>0</v>
      </c>
      <c r="K20" s="13">
        <f>K21</f>
        <v>0</v>
      </c>
      <c r="L20" s="13">
        <v>0</v>
      </c>
      <c r="M20" s="36"/>
      <c r="N20" s="25"/>
      <c r="O20" s="26"/>
    </row>
    <row r="21" spans="1:15" s="7" customFormat="1" ht="54" customHeight="1">
      <c r="A21" s="16" t="s">
        <v>50</v>
      </c>
      <c r="B21" s="17" t="s">
        <v>45</v>
      </c>
      <c r="C21" s="18" t="s">
        <v>14</v>
      </c>
      <c r="D21" s="19">
        <v>45310</v>
      </c>
      <c r="E21" s="20">
        <v>3951</v>
      </c>
      <c r="F21" s="20"/>
      <c r="G21" s="20"/>
      <c r="H21" s="30">
        <v>4447.9</v>
      </c>
      <c r="I21" s="20"/>
      <c r="J21" s="20"/>
      <c r="K21" s="20"/>
      <c r="L21" s="20"/>
      <c r="M21" s="37" t="s">
        <v>32</v>
      </c>
      <c r="N21" s="21" t="s">
        <v>57</v>
      </c>
      <c r="O21" s="23"/>
    </row>
    <row r="22" spans="1:15" s="7" customFormat="1" ht="13.5">
      <c r="A22" s="31"/>
      <c r="B22" s="32" t="s">
        <v>15</v>
      </c>
      <c r="C22" s="32"/>
      <c r="D22" s="32"/>
      <c r="E22" s="13">
        <f>E8+E14+E16+E20</f>
        <v>360826.3</v>
      </c>
      <c r="F22" s="13">
        <f>F8+F16+F20</f>
        <v>0</v>
      </c>
      <c r="G22" s="13">
        <f t="shared" si="0"/>
        <v>0</v>
      </c>
      <c r="H22" s="13">
        <f>H8+H16+H20</f>
        <v>377770.30000000005</v>
      </c>
      <c r="I22" s="13">
        <f>I8+I16+I20</f>
        <v>284802.5</v>
      </c>
      <c r="J22" s="13">
        <f>I22/H22*100</f>
        <v>75.39038934505967</v>
      </c>
      <c r="K22" s="13">
        <f>K8+K16+K20</f>
        <v>0</v>
      </c>
      <c r="L22" s="13">
        <f>K22/I22*100</f>
        <v>0</v>
      </c>
      <c r="M22" s="38"/>
      <c r="N22" s="31"/>
      <c r="O22" s="31"/>
    </row>
    <row r="23" spans="7:13" ht="15">
      <c r="G23" s="2"/>
      <c r="M23" s="39"/>
    </row>
    <row r="24" spans="1:15" ht="18">
      <c r="A24" s="42" t="s">
        <v>34</v>
      </c>
      <c r="B24" s="42"/>
      <c r="C24" s="42"/>
      <c r="D24" s="43"/>
      <c r="E24" s="3"/>
      <c r="F24" s="3"/>
      <c r="G24" s="3"/>
      <c r="H24" s="3"/>
      <c r="I24" s="3"/>
      <c r="J24" s="3"/>
      <c r="K24" s="3"/>
      <c r="L24" s="3"/>
      <c r="M24" s="3"/>
      <c r="N24" s="3"/>
      <c r="O24" s="4" t="s">
        <v>35</v>
      </c>
    </row>
    <row r="25" spans="1:15" ht="18">
      <c r="A25" s="3"/>
      <c r="B25" s="3"/>
      <c r="C25" s="3"/>
      <c r="D25" s="3"/>
      <c r="E25" s="3"/>
      <c r="F25" s="3"/>
      <c r="G25" s="3"/>
      <c r="H25" s="3"/>
      <c r="I25" s="3"/>
      <c r="J25" s="3"/>
      <c r="K25" s="5"/>
      <c r="L25" s="3"/>
      <c r="M25" s="3"/>
      <c r="N25" s="3"/>
      <c r="O25" s="3"/>
    </row>
    <row r="27" ht="15">
      <c r="A27" s="1" t="s">
        <v>36</v>
      </c>
    </row>
    <row r="28" ht="15">
      <c r="A28" s="6"/>
    </row>
  </sheetData>
  <sheetProtection/>
  <mergeCells count="20">
    <mergeCell ref="A3:O3"/>
    <mergeCell ref="O5:O7"/>
    <mergeCell ref="D6:D7"/>
    <mergeCell ref="M6:M7"/>
    <mergeCell ref="E5:G5"/>
    <mergeCell ref="E6:E7"/>
    <mergeCell ref="K6:L6"/>
    <mergeCell ref="N6:N7"/>
    <mergeCell ref="C5:D5"/>
    <mergeCell ref="A4:O4"/>
    <mergeCell ref="N1:O1"/>
    <mergeCell ref="N2:O2"/>
    <mergeCell ref="A24:D24"/>
    <mergeCell ref="F6:G6"/>
    <mergeCell ref="H6:H7"/>
    <mergeCell ref="I6:J6"/>
    <mergeCell ref="C6:C7"/>
    <mergeCell ref="B5:B7"/>
    <mergeCell ref="A5:A7"/>
    <mergeCell ref="H5:N5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2024-02-02T13:10:05Z</dcterms:modified>
  <cp:category/>
  <cp:version/>
  <cp:contentType/>
  <cp:contentStatus/>
</cp:coreProperties>
</file>