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D0DFE2CC-4FE1-451C-8216-7ADD69560E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сн характеристики" sheetId="5" r:id="rId1"/>
    <sheet name="Консол" sheetId="1" r:id="rId2"/>
    <sheet name="структура доходов" sheetId="6" r:id="rId3"/>
    <sheet name="Разделы" sheetId="4" r:id="rId4"/>
    <sheet name="МП" sheetId="2" r:id="rId5"/>
  </sheets>
  <definedNames>
    <definedName name="_xlnm.Print_Area" localSheetId="2">'структура доходов'!$A$1:$H$26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6" l="1"/>
  <c r="K7" i="6"/>
  <c r="L7" i="6"/>
  <c r="M7" i="6"/>
  <c r="N7" i="6"/>
  <c r="I7" i="6"/>
  <c r="J11" i="4"/>
  <c r="K10" i="4" l="1"/>
  <c r="K11" i="4"/>
  <c r="J5" i="4"/>
  <c r="K5" i="4" s="1"/>
  <c r="J7" i="4"/>
  <c r="J8" i="4"/>
  <c r="J12" i="4"/>
  <c r="K12" i="4" s="1"/>
  <c r="K13" i="4"/>
  <c r="J14" i="4"/>
  <c r="K14" i="4" s="1"/>
  <c r="D14" i="5"/>
  <c r="E14" i="5"/>
  <c r="F14" i="5"/>
  <c r="G14" i="5"/>
  <c r="H14" i="5"/>
  <c r="C14" i="5"/>
  <c r="D10" i="5"/>
  <c r="E10" i="5"/>
  <c r="F10" i="5"/>
  <c r="G10" i="5"/>
  <c r="H10" i="5"/>
  <c r="C10" i="5"/>
  <c r="D21" i="2" l="1"/>
  <c r="E21" i="2"/>
  <c r="F21" i="2"/>
  <c r="G21" i="2"/>
  <c r="H21" i="2"/>
  <c r="C21" i="2"/>
  <c r="D19" i="6" l="1"/>
  <c r="E19" i="6"/>
  <c r="F19" i="6"/>
  <c r="G19" i="6"/>
  <c r="H19" i="6"/>
  <c r="C19" i="6"/>
  <c r="D8" i="6"/>
  <c r="E8" i="6"/>
  <c r="F8" i="6"/>
  <c r="G8" i="6"/>
  <c r="H8" i="6"/>
  <c r="C8" i="6"/>
  <c r="D13" i="1"/>
  <c r="C13" i="1"/>
  <c r="B13" i="1"/>
  <c r="G13" i="1"/>
  <c r="F13" i="1"/>
  <c r="E13" i="1"/>
  <c r="H16" i="4"/>
  <c r="H20" i="4" s="1"/>
  <c r="G16" i="4"/>
  <c r="G20" i="4" s="1"/>
  <c r="F16" i="4"/>
  <c r="F20" i="4" s="1"/>
  <c r="F6" i="6" l="1"/>
  <c r="G6" i="6"/>
  <c r="C6" i="6"/>
  <c r="E6" i="6"/>
  <c r="H6" i="6"/>
  <c r="D6" i="6"/>
  <c r="J16" i="4"/>
  <c r="J20" i="4" s="1"/>
  <c r="K16" i="4"/>
  <c r="K20" i="4" s="1"/>
  <c r="I16" i="4"/>
  <c r="I20" i="4" s="1"/>
  <c r="F27" i="1" l="1"/>
  <c r="O27" i="1" l="1"/>
  <c r="G27" i="1"/>
  <c r="N27" i="1"/>
  <c r="C27" i="1" l="1"/>
  <c r="D27" i="1"/>
  <c r="E27" i="1"/>
  <c r="B27" i="1"/>
  <c r="K27" i="1"/>
  <c r="L27" i="1"/>
  <c r="M27" i="1"/>
  <c r="J27" i="1"/>
</calcChain>
</file>

<file path=xl/sharedStrings.xml><?xml version="1.0" encoding="utf-8"?>
<sst xmlns="http://schemas.openxmlformats.org/spreadsheetml/2006/main" count="170" uniqueCount="123">
  <si>
    <t>МО Новокубанский район</t>
  </si>
  <si>
    <t>Новокубанское г.п.</t>
  </si>
  <si>
    <t>Бесскорбненское с.п.</t>
  </si>
  <si>
    <t>Верхнекубанское с.п.</t>
  </si>
  <si>
    <t>Ковалевское с.п.</t>
  </si>
  <si>
    <t>Ляпинское с.п.</t>
  </si>
  <si>
    <t>Новосельское с.п.</t>
  </si>
  <si>
    <t>Прикубанское с.п.</t>
  </si>
  <si>
    <t>Прочноокопское с.п.</t>
  </si>
  <si>
    <t>Советское с.п.</t>
  </si>
  <si>
    <t>РАСХОДЫ</t>
  </si>
  <si>
    <t>Итого</t>
  </si>
  <si>
    <t xml:space="preserve">ИСТОЧНИКИ </t>
  </si>
  <si>
    <t>Итого (Дефицит"-", Профицит +)</t>
  </si>
  <si>
    <t>№ п/п</t>
  </si>
  <si>
    <t>Наименование муниципальной программы</t>
  </si>
  <si>
    <t>2024 год</t>
  </si>
  <si>
    <t>2025 год</t>
  </si>
  <si>
    <t>2026 год</t>
  </si>
  <si>
    <t>Муниципальная программа муниципального образования Новокубанский район «Развитие образования»</t>
  </si>
  <si>
    <t>Муниципальная программа муниципального образования Новокубанский район «Социальная поддержка граждан»</t>
  </si>
  <si>
    <t>Муниципальная программа муниципального образования Новокубанский район «Дети Кубани»</t>
  </si>
  <si>
    <t>Муниципальная программа муниципального образования Новокубанский район «Комплексное и устойчивое развитие в сфере строительства, архитектуры и дорожного хозяйства»</t>
  </si>
  <si>
    <t>Муниципальная программа муниципального образования Новокубанский район «Развитие жилищно-коммунального хозяйства»</t>
  </si>
  <si>
    <t>Муниципальная программа муниципального образования Новокубанский район «Обеспечение безопасности населения»</t>
  </si>
  <si>
    <t>Муниципальная программа муниципального образования Новокубанский район «Развитие культуры»</t>
  </si>
  <si>
    <t>Муниципальная программа муниципального образования Новокубанский район «Развитие физической культуры и массового спорта»</t>
  </si>
  <si>
    <t>Муниципальная программа муниципального образования Новокубанский район «Развитие муниципальной службы»</t>
  </si>
  <si>
    <t>Муниципальная программа муниципального образования Новокубанский район «Молодежь Кубани»</t>
  </si>
  <si>
    <t>Муниципальная программа муниципального образования Новокубанский район «Информационное обеспечение жителей»</t>
  </si>
  <si>
    <t>Муниципальная программа муниципального образования Новокубанский район «Информатизация муниципального образования Новокубанский район»</t>
  </si>
  <si>
    <t>Муниципальная программа муниципального образования Новокубанский район «Доступная среда»</t>
  </si>
  <si>
    <t>Муниципальная программа муниципального образования Новокубанский район «Управление муниципальным имуществом и земельными ресурсами»</t>
  </si>
  <si>
    <t>Муниципальная программа муниципального образования Новокубанский район «Управление муниципальными финансами»</t>
  </si>
  <si>
    <t>Муниципальная программа муниципального образования Новокубанский район «Развитие сельского хозяйства и регулирование рынков сельскохозяйственной продукции, сырья и продовольствия»</t>
  </si>
  <si>
    <t>Всего</t>
  </si>
  <si>
    <t>2027 год</t>
  </si>
  <si>
    <t>2028 год</t>
  </si>
  <si>
    <t>2029 год</t>
  </si>
  <si>
    <t>Доходы</t>
  </si>
  <si>
    <t>Показатель</t>
  </si>
  <si>
    <t>1.</t>
  </si>
  <si>
    <t>Общегосударственные вопросы</t>
  </si>
  <si>
    <t>2.</t>
  </si>
  <si>
    <t>Национальная оборона</t>
  </si>
  <si>
    <t>3.</t>
  </si>
  <si>
    <t>Национальная безопасность и правоохранительная деятельность</t>
  </si>
  <si>
    <t>4.</t>
  </si>
  <si>
    <t>Национальная экономика</t>
  </si>
  <si>
    <t>5.</t>
  </si>
  <si>
    <t>Жилищно-коммунальное хозяйство</t>
  </si>
  <si>
    <t>6.</t>
  </si>
  <si>
    <t>Образование</t>
  </si>
  <si>
    <t>7.</t>
  </si>
  <si>
    <t>Культура, кинематография</t>
  </si>
  <si>
    <t>8.</t>
  </si>
  <si>
    <t>Здравоохранение</t>
  </si>
  <si>
    <t>9.</t>
  </si>
  <si>
    <t>Социальная политика</t>
  </si>
  <si>
    <t>10.</t>
  </si>
  <si>
    <t>Физическая культура и спорт</t>
  </si>
  <si>
    <t>11.</t>
  </si>
  <si>
    <t>Межбюджетные трансферты общего характера бюджетам субъектов Российской Федерации и муниципальных образований</t>
  </si>
  <si>
    <t>12.</t>
  </si>
  <si>
    <t>Условно утвержденные расходы</t>
  </si>
  <si>
    <t>Источники</t>
  </si>
  <si>
    <t>проверка</t>
  </si>
  <si>
    <t>ДОХОДЫ</t>
  </si>
  <si>
    <t>Прогноз</t>
  </si>
  <si>
    <t>основных характеристик консолидированного бюджета Новокубанского района</t>
  </si>
  <si>
    <t>и основных показателей бюджета муниципального образования Новокубанский район</t>
  </si>
  <si>
    <t>Консолидированный бюджет Новокубанский район</t>
  </si>
  <si>
    <t>Общий объем доходов</t>
  </si>
  <si>
    <t>Общий объем расходов</t>
  </si>
  <si>
    <t>Дефицит(-)/профицит(+)</t>
  </si>
  <si>
    <t>Бюджет муниципального образования Новокубанский район</t>
  </si>
  <si>
    <t>Дефицит(-)/профицит</t>
  </si>
  <si>
    <t>Муниципальный долг муниципального образования Новокубанский район на 1 января очередного финансового года</t>
  </si>
  <si>
    <t>Общий объем доходов бюджета</t>
  </si>
  <si>
    <t>Налоговые и неналоговые доходы</t>
  </si>
  <si>
    <t>Налог на прибыль организаций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</si>
  <si>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</si>
  <si>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</si>
  <si>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</si>
  <si>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</si>
  <si>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</si>
  <si>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организаций</t>
  </si>
  <si>
    <t>Государственная пошлина</t>
  </si>
  <si>
    <t>Неналоговые доходы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</si>
  <si>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</si>
  <si>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</si>
  <si>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Иные межбюджетные трансферты</t>
  </si>
  <si>
    <t>Структура бюджета муниципального образования Новокубанский район по доходам</t>
  </si>
  <si>
    <t>(тысяч рублей)</t>
  </si>
  <si>
    <t>в том числе:</t>
  </si>
  <si>
    <t>Иные налоговые доходы</t>
  </si>
  <si>
    <t>Безвозмездные поступления</t>
  </si>
  <si>
    <t>Субсидии бюджетам бюджетной системы Российской Федерации</t>
  </si>
  <si>
    <t>Доходы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</si>
  <si>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</si>
  <si>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Иные безвозмездные поступления</t>
  </si>
  <si>
    <t>1</t>
  </si>
  <si>
    <t>1.1</t>
  </si>
  <si>
    <t>1.1.1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</si>
  <si>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</si>
  <si>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</si>
  <si>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</si>
  <si>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</si>
  <si>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</si>
  <si>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</si>
  <si>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</si>
  <si>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</si>
  <si>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</si>
  <si>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</si>
  <si>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</si>
  <si>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</si>
  <si>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</si>
  <si>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</si>
  <si>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</si>
  <si>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</si>
  <si>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</si>
  <si>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Муниципальная программа муниципального образования Новокубанский район «Поддержка малого и среднего предпринимательства»</t>
  </si>
  <si>
    <t>Муниципальная программа муниципального образования Новокубанский район «Укрепление правопорядка, профилактика правонарушений, терроризма и экстремизма»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</si>
</sst>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#,##0.00_ ;\-#,##0.00\ "/>
    <numFmt numFmtId="166" formatCode="#,##0.0"/>
    <numFmt numFmtId="167" formatCode="0000"/>
    <numFmt numFmtId="168" formatCode="#,##0.0;[Red]\-#,##0.0;0.0"/>
    <numFmt numFmtId="169" formatCode="0.0"/>
    <numFmt numFmtId="170" formatCode="#,##0.0_ ;[Red]\-#,##0.0\ "/>
    <numFmt numFmtId="171" formatCode="#,##0.0_ ;\-#,##0.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1" fillId="0" borderId="0"/>
  </cellStyleXfs>
  <cellXfs count="88">
    <xf numFmtId="0" fontId="0" fillId="0" borderId="0" xfId="0"/>
    <xf numFmtId="0" fontId="0" fillId="0" borderId="1" xfId="0" applyBorder="1"/>
    <xf numFmtId="0" fontId="4" fillId="0" borderId="1" xfId="0" applyFont="1" applyFill="1" applyBorder="1"/>
    <xf numFmtId="0" fontId="2" fillId="0" borderId="1" xfId="0" applyFont="1" applyBorder="1"/>
    <xf numFmtId="165" fontId="0" fillId="0" borderId="1" xfId="1" applyNumberFormat="1" applyFont="1" applyBorder="1"/>
    <xf numFmtId="165" fontId="2" fillId="0" borderId="1" xfId="1" applyNumberFormat="1" applyFont="1" applyBorder="1"/>
    <xf numFmtId="165" fontId="4" fillId="0" borderId="1" xfId="1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165" fontId="0" fillId="0" borderId="0" xfId="1" applyNumberFormat="1" applyFont="1" applyBorder="1"/>
    <xf numFmtId="165" fontId="2" fillId="0" borderId="0" xfId="1" applyNumberFormat="1" applyFont="1" applyBorder="1"/>
    <xf numFmtId="165" fontId="4" fillId="0" borderId="0" xfId="1" applyNumberFormat="1" applyFont="1" applyBorder="1"/>
    <xf numFmtId="0" fontId="4" fillId="0" borderId="1" xfId="0" applyFont="1" applyBorder="1"/>
    <xf numFmtId="165" fontId="0" fillId="0" borderId="1" xfId="0" applyNumberFormat="1" applyBorder="1"/>
    <xf numFmtId="0" fontId="6" fillId="0" borderId="1" xfId="0" applyFont="1" applyFill="1" applyBorder="1" applyAlignment="1">
      <alignment horizontal="right"/>
    </xf>
    <xf numFmtId="166" fontId="6" fillId="0" borderId="1" xfId="0" applyNumberFormat="1" applyFont="1" applyFill="1" applyBorder="1" applyAlignment="1">
      <alignment horizontal="right"/>
    </xf>
    <xf numFmtId="166" fontId="6" fillId="0" borderId="1" xfId="0" applyNumberFormat="1" applyFont="1" applyFill="1" applyBorder="1"/>
    <xf numFmtId="0" fontId="8" fillId="0" borderId="5" xfId="0" applyFont="1" applyFill="1" applyBorder="1" applyAlignment="1">
      <alignment horizontal="right"/>
    </xf>
    <xf numFmtId="166" fontId="8" fillId="0" borderId="5" xfId="0" applyNumberFormat="1" applyFont="1" applyFill="1" applyBorder="1" applyAlignment="1">
      <alignment horizontal="right"/>
    </xf>
    <xf numFmtId="166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8" fontId="6" fillId="0" borderId="1" xfId="2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169" fontId="6" fillId="0" borderId="0" xfId="0" applyNumberFormat="1" applyFont="1" applyFill="1" applyAlignment="1">
      <alignment horizontal="left" vertical="top" wrapText="1"/>
    </xf>
    <xf numFmtId="169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/>
    </xf>
    <xf numFmtId="166" fontId="6" fillId="0" borderId="0" xfId="0" applyNumberFormat="1" applyFont="1" applyFill="1" applyAlignment="1">
      <alignment horizontal="right"/>
    </xf>
    <xf numFmtId="170" fontId="6" fillId="0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1" fillId="0" borderId="0" xfId="3"/>
    <xf numFmtId="0" fontId="10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vertical="center" wrapText="1"/>
    </xf>
    <xf numFmtId="0" fontId="9" fillId="0" borderId="1" xfId="3" applyFont="1" applyBorder="1" applyAlignment="1">
      <alignment vertical="top" wrapText="1"/>
    </xf>
    <xf numFmtId="0" fontId="4" fillId="0" borderId="0" xfId="3" applyFont="1" applyAlignment="1">
      <alignment vertical="top"/>
    </xf>
    <xf numFmtId="0" fontId="10" fillId="0" borderId="1" xfId="3" applyFont="1" applyBorder="1" applyAlignment="1">
      <alignment vertical="top" wrapText="1"/>
    </xf>
    <xf numFmtId="0" fontId="1" fillId="0" borderId="0" xfId="3" applyAlignment="1">
      <alignment vertical="top"/>
    </xf>
    <xf numFmtId="166" fontId="11" fillId="0" borderId="1" xfId="3" applyNumberFormat="1" applyFont="1" applyBorder="1" applyAlignment="1">
      <alignment horizontal="right" vertical="center" wrapText="1"/>
    </xf>
    <xf numFmtId="166" fontId="10" fillId="0" borderId="1" xfId="3" applyNumberFormat="1" applyFont="1" applyBorder="1" applyAlignment="1">
      <alignment horizontal="right" vertical="center" wrapText="1"/>
    </xf>
    <xf numFmtId="0" fontId="13" fillId="0" borderId="0" xfId="3" applyFont="1"/>
    <xf numFmtId="0" fontId="14" fillId="0" borderId="0" xfId="3" applyFont="1" applyAlignment="1">
      <alignment vertical="top"/>
    </xf>
    <xf numFmtId="0" fontId="13" fillId="0" borderId="0" xfId="3" applyFont="1" applyAlignment="1">
      <alignment vertical="top"/>
    </xf>
    <xf numFmtId="166" fontId="12" fillId="0" borderId="1" xfId="3" applyNumberFormat="1" applyFont="1" applyBorder="1" applyAlignment="1">
      <alignment vertical="top" wrapText="1"/>
    </xf>
    <xf numFmtId="166" fontId="10" fillId="0" borderId="1" xfId="3" applyNumberFormat="1" applyFont="1" applyBorder="1" applyAlignment="1">
      <alignment vertical="top" wrapText="1"/>
    </xf>
    <xf numFmtId="166" fontId="11" fillId="0" borderId="1" xfId="3" applyNumberFormat="1" applyFont="1" applyBorder="1" applyAlignment="1">
      <alignment vertical="top" wrapText="1"/>
    </xf>
    <xf numFmtId="49" fontId="9" fillId="0" borderId="0" xfId="3" applyNumberFormat="1" applyFont="1" applyAlignment="1">
      <alignment horizontal="left" vertical="center"/>
    </xf>
    <xf numFmtId="49" fontId="13" fillId="0" borderId="0" xfId="3" applyNumberFormat="1" applyFont="1"/>
    <xf numFmtId="49" fontId="9" fillId="0" borderId="1" xfId="3" applyNumberFormat="1" applyFont="1" applyBorder="1" applyAlignment="1">
      <alignment horizontal="center" vertical="top" wrapText="1"/>
    </xf>
    <xf numFmtId="49" fontId="10" fillId="0" borderId="1" xfId="3" applyNumberFormat="1" applyFont="1" applyBorder="1" applyAlignment="1">
      <alignment horizontal="center" vertical="top" wrapText="1"/>
    </xf>
    <xf numFmtId="49" fontId="13" fillId="0" borderId="1" xfId="3" applyNumberFormat="1" applyFont="1" applyBorder="1" applyAlignment="1">
      <alignment horizontal="center"/>
    </xf>
    <xf numFmtId="0" fontId="13" fillId="0" borderId="1" xfId="3" applyFont="1" applyBorder="1" applyAlignment="1">
      <alignment horizontal="center"/>
    </xf>
    <xf numFmtId="0" fontId="10" fillId="0" borderId="1" xfId="3" applyFont="1" applyBorder="1" applyAlignment="1">
      <alignment horizontal="center"/>
    </xf>
    <xf numFmtId="0" fontId="1" fillId="0" borderId="0" xfId="3" applyFont="1" applyAlignment="1">
      <alignment vertical="top"/>
    </xf>
    <xf numFmtId="49" fontId="11" fillId="0" borderId="1" xfId="3" applyNumberFormat="1" applyFont="1" applyBorder="1" applyAlignment="1">
      <alignment horizontal="center" vertical="center" wrapText="1"/>
    </xf>
    <xf numFmtId="0" fontId="1" fillId="0" borderId="0" xfId="3" applyFont="1"/>
    <xf numFmtId="49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166" fontId="12" fillId="0" borderId="1" xfId="3" applyNumberFormat="1" applyFont="1" applyBorder="1" applyAlignment="1">
      <alignment horizontal="right" vertical="center" wrapText="1"/>
    </xf>
    <xf numFmtId="0" fontId="14" fillId="0" borderId="0" xfId="3" applyFont="1"/>
    <xf numFmtId="0" fontId="4" fillId="0" borderId="0" xfId="3" applyFont="1"/>
    <xf numFmtId="14" fontId="0" fillId="0" borderId="0" xfId="0" applyNumberFormat="1"/>
    <xf numFmtId="171" fontId="5" fillId="0" borderId="1" xfId="1" applyNumberFormat="1" applyFont="1" applyFill="1" applyBorder="1" applyAlignment="1">
      <alignment horizontal="right" wrapText="1"/>
    </xf>
    <xf numFmtId="171" fontId="5" fillId="0" borderId="1" xfId="1" applyNumberFormat="1" applyFont="1" applyBorder="1" applyAlignment="1">
      <alignment horizontal="right" wrapText="1"/>
    </xf>
    <xf numFmtId="166" fontId="15" fillId="0" borderId="1" xfId="0" applyNumberFormat="1" applyFont="1" applyBorder="1" applyAlignment="1">
      <alignment horizontal="right" wrapText="1"/>
    </xf>
    <xf numFmtId="166" fontId="11" fillId="0" borderId="1" xfId="3" applyNumberFormat="1" applyFont="1" applyFill="1" applyBorder="1" applyAlignment="1">
      <alignment horizontal="right" vertical="center" wrapText="1"/>
    </xf>
    <xf numFmtId="166" fontId="13" fillId="0" borderId="1" xfId="0" applyNumberFormat="1" applyFont="1" applyBorder="1"/>
    <xf numFmtId="166" fontId="13" fillId="0" borderId="0" xfId="3" applyNumberFormat="1" applyFont="1"/>
    <xf numFmtId="0" fontId="11" fillId="0" borderId="1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/>
    </xf>
    <xf numFmtId="167" fontId="6" fillId="0" borderId="1" xfId="2" applyNumberFormat="1" applyFont="1" applyFill="1" applyBorder="1" applyAlignment="1" applyProtection="1">
      <alignment vertical="top" wrapText="1"/>
      <protection hidden="1"/>
    </xf>
    <xf numFmtId="0" fontId="6" fillId="0" borderId="2" xfId="2" applyFont="1" applyFill="1" applyBorder="1" applyAlignment="1">
      <alignment horizontal="center"/>
    </xf>
    <xf numFmtId="0" fontId="6" fillId="0" borderId="3" xfId="2" applyFont="1" applyFill="1" applyBorder="1" applyAlignment="1">
      <alignment horizontal="center"/>
    </xf>
    <xf numFmtId="0" fontId="6" fillId="0" borderId="4" xfId="2" applyFont="1" applyFill="1" applyBorder="1" applyAlignment="1">
      <alignment horizontal="center"/>
    </xf>
    <xf numFmtId="49" fontId="8" fillId="0" borderId="6" xfId="2" applyNumberFormat="1" applyFont="1" applyFill="1" applyBorder="1" applyAlignment="1" applyProtection="1">
      <alignment vertical="top" wrapText="1"/>
      <protection hidden="1"/>
    </xf>
    <xf numFmtId="49" fontId="8" fillId="0" borderId="0" xfId="2" applyNumberFormat="1" applyFont="1" applyFill="1" applyBorder="1" applyAlignment="1" applyProtection="1">
      <alignment vertical="top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/>
      <protection hidden="1"/>
    </xf>
    <xf numFmtId="169" fontId="6" fillId="0" borderId="0" xfId="0" applyNumberFormat="1" applyFont="1" applyFill="1" applyAlignment="1">
      <alignment horizontal="center" vertical="top" wrapText="1"/>
    </xf>
    <xf numFmtId="0" fontId="6" fillId="0" borderId="1" xfId="2" applyFont="1" applyFill="1" applyBorder="1" applyAlignment="1">
      <alignment vertical="top"/>
    </xf>
    <xf numFmtId="169" fontId="6" fillId="0" borderId="2" xfId="0" applyNumberFormat="1" applyFont="1" applyFill="1" applyBorder="1" applyAlignment="1">
      <alignment horizontal="left" vertical="top" wrapText="1"/>
    </xf>
    <xf numFmtId="169" fontId="6" fillId="0" borderId="3" xfId="0" applyNumberFormat="1" applyFont="1" applyFill="1" applyBorder="1" applyAlignment="1">
      <alignment horizontal="left" vertical="top" wrapText="1"/>
    </xf>
    <xf numFmtId="169" fontId="6" fillId="0" borderId="4" xfId="0" applyNumberFormat="1" applyFont="1" applyFill="1" applyBorder="1" applyAlignment="1">
      <alignment horizontal="left" vertical="top" wrapText="1"/>
    </xf>
    <xf numFmtId="169" fontId="6" fillId="0" borderId="2" xfId="0" applyNumberFormat="1" applyFont="1" applyFill="1" applyBorder="1" applyAlignment="1">
      <alignment horizontal="center" vertical="top" wrapText="1"/>
    </xf>
    <xf numFmtId="169" fontId="6" fillId="0" borderId="3" xfId="0" applyNumberFormat="1" applyFont="1" applyFill="1" applyBorder="1" applyAlignment="1">
      <alignment horizontal="center" vertical="top" wrapText="1"/>
    </xf>
    <xf numFmtId="169" fontId="6" fillId="0" borderId="4" xfId="0" applyNumberFormat="1" applyFont="1" applyFill="1" applyBorder="1" applyAlignment="1">
      <alignment horizontal="center" vertical="top" wrapText="1"/>
    </xf>
    <xf numFmtId="166" fontId="1" fillId="0" borderId="0" xfId="3" applyNumberFormat="1"/>
  </cellXfs>
  <cellStyles count="4">
    <cellStyle name="Обычный" xfId="0" builtinId="0"/>
    <cellStyle name="Обычный 2" xfId="3" xr:uid="{00000000-0005-0000-0000-000001000000}"/>
    <cellStyle name="Обычный_tmp" xfId="2" xr:uid="{00000000-0005-0000-0000-000002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5"/>
  <sheetViews>
    <sheetView tabSelected="1" zoomScale="90" zoomScaleNormal="90" zoomScaleSheetLayoutView="80" workbookViewId="0">
      <selection activeCell="E8" sqref="E8"/>
    </sheetView>
  </sheetViews>
  <sheetFormatPr defaultColWidth="9.140625" defaultRowHeight="15" x14ac:dyDescent="0.25"/>
  <cols>
    <col min="1" max="1" width="9.28515625" style="32" customWidth="1"/>
    <col min="2" max="2" width="37" style="32" customWidth="1"/>
    <col min="3" max="8" width="18" style="32" customWidth="1"/>
    <col min="9" max="9" width="23.42578125" style="32" customWidth="1"/>
    <col min="10" max="14" width="12" style="32" customWidth="1"/>
    <col min="15" max="16384" width="9.140625" style="32"/>
  </cols>
  <sheetData>
    <row r="2" spans="1:14" ht="18.75" x14ac:dyDescent="0.25">
      <c r="A2" s="71" t="s">
        <v>68</v>
      </c>
      <c r="B2" s="71"/>
      <c r="C2" s="71"/>
      <c r="D2" s="71"/>
      <c r="E2" s="71"/>
      <c r="F2" s="71"/>
      <c r="G2" s="71"/>
      <c r="H2" s="71"/>
    </row>
    <row r="3" spans="1:14" ht="18.75" x14ac:dyDescent="0.25">
      <c r="A3" s="71" t="s">
        <v>69</v>
      </c>
      <c r="B3" s="71"/>
      <c r="C3" s="71"/>
      <c r="D3" s="71"/>
      <c r="E3" s="71"/>
      <c r="F3" s="71"/>
      <c r="G3" s="71"/>
      <c r="H3" s="71"/>
    </row>
    <row r="4" spans="1:14" ht="18.75" x14ac:dyDescent="0.25">
      <c r="A4" s="71" t="s">
        <v>70</v>
      </c>
      <c r="B4" s="71"/>
      <c r="C4" s="71"/>
      <c r="D4" s="71"/>
      <c r="E4" s="71"/>
      <c r="F4" s="71"/>
      <c r="G4" s="71"/>
      <c r="H4" s="71"/>
    </row>
    <row r="6" spans="1:14" ht="18.75" x14ac:dyDescent="0.25">
      <c r="A6" s="33" t="s">
        <v>14</v>
      </c>
      <c r="B6" s="33" t="s">
        <v>40</v>
      </c>
      <c r="C6" s="34" t="s">
        <v>16</v>
      </c>
      <c r="D6" s="34" t="s">
        <v>17</v>
      </c>
      <c r="E6" s="34" t="s">
        <v>18</v>
      </c>
      <c r="F6" s="34" t="s">
        <v>36</v>
      </c>
      <c r="G6" s="34" t="s">
        <v>37</v>
      </c>
      <c r="H6" s="34" t="s">
        <v>38</v>
      </c>
    </row>
    <row r="7" spans="1:14" ht="18.75" x14ac:dyDescent="0.25">
      <c r="A7" s="70" t="s">
        <v>71</v>
      </c>
      <c r="B7" s="70"/>
      <c r="C7" s="70"/>
      <c r="D7" s="70"/>
      <c r="E7" s="70"/>
      <c r="F7" s="70"/>
      <c r="G7" s="70"/>
      <c r="H7" s="70"/>
    </row>
    <row r="8" spans="1:14" ht="18.75" x14ac:dyDescent="0.25">
      <c r="A8" s="33">
        <v>1</v>
      </c>
      <c r="B8" s="35" t="s">
        <v>72</v>
      </c>
      <c r="C8" s="40">
        <v>3941609.0063499995</v>
      </c>
      <c r="D8" s="40">
        <v>3746710</v>
      </c>
      <c r="E8" s="40">
        <v>3612908.8999999994</v>
      </c>
      <c r="F8" s="40">
        <v>3621621.0999999996</v>
      </c>
      <c r="G8" s="40">
        <v>3731976.840048715</v>
      </c>
      <c r="H8" s="40">
        <v>3856147.5040625706</v>
      </c>
    </row>
    <row r="9" spans="1:14" ht="18.75" x14ac:dyDescent="0.25">
      <c r="A9" s="33">
        <v>2</v>
      </c>
      <c r="B9" s="35" t="s">
        <v>73</v>
      </c>
      <c r="C9" s="40">
        <v>4159137</v>
      </c>
      <c r="D9" s="40">
        <v>3786376.7</v>
      </c>
      <c r="E9" s="40">
        <v>3669408.9</v>
      </c>
      <c r="F9" s="40">
        <v>3616621.1</v>
      </c>
      <c r="G9" s="67">
        <v>3675740.5</v>
      </c>
      <c r="H9" s="67">
        <v>3856077.9</v>
      </c>
      <c r="I9" s="87"/>
      <c r="J9" s="87"/>
      <c r="K9" s="87"/>
      <c r="L9" s="87"/>
      <c r="M9" s="87"/>
      <c r="N9" s="87"/>
    </row>
    <row r="10" spans="1:14" ht="18.75" x14ac:dyDescent="0.25">
      <c r="A10" s="33">
        <v>3</v>
      </c>
      <c r="B10" s="35" t="s">
        <v>74</v>
      </c>
      <c r="C10" s="41">
        <f>C8-C9</f>
        <v>-217527.99365000054</v>
      </c>
      <c r="D10" s="41">
        <f t="shared" ref="D10:H10" si="0">D8-D9</f>
        <v>-39666.700000000186</v>
      </c>
      <c r="E10" s="41">
        <f t="shared" si="0"/>
        <v>-56500.000000000466</v>
      </c>
      <c r="F10" s="41">
        <f t="shared" si="0"/>
        <v>4999.9999999995343</v>
      </c>
      <c r="G10" s="41">
        <f t="shared" si="0"/>
        <v>56236.340048715007</v>
      </c>
      <c r="H10" s="41">
        <f t="shared" si="0"/>
        <v>69.604062570724636</v>
      </c>
    </row>
    <row r="11" spans="1:14" ht="18.75" x14ac:dyDescent="0.25">
      <c r="A11" s="70" t="s">
        <v>75</v>
      </c>
      <c r="B11" s="70"/>
      <c r="C11" s="70"/>
      <c r="D11" s="70"/>
      <c r="E11" s="70"/>
      <c r="F11" s="70"/>
      <c r="G11" s="70"/>
      <c r="H11" s="70"/>
    </row>
    <row r="12" spans="1:14" ht="18.75" x14ac:dyDescent="0.25">
      <c r="A12" s="33">
        <v>1</v>
      </c>
      <c r="B12" s="35" t="s">
        <v>72</v>
      </c>
      <c r="C12" s="40">
        <v>3169173.7999999993</v>
      </c>
      <c r="D12" s="40">
        <v>2961386.8999999994</v>
      </c>
      <c r="E12" s="40">
        <v>3013813.8</v>
      </c>
      <c r="F12" s="40">
        <v>2995878.5</v>
      </c>
      <c r="G12" s="40">
        <v>3074426.0210019862</v>
      </c>
      <c r="H12" s="40">
        <v>3163729.6795029985</v>
      </c>
    </row>
    <row r="13" spans="1:14" ht="18.75" x14ac:dyDescent="0.25">
      <c r="A13" s="33">
        <v>2</v>
      </c>
      <c r="B13" s="35" t="s">
        <v>73</v>
      </c>
      <c r="C13" s="40">
        <v>3336370.1</v>
      </c>
      <c r="D13" s="40">
        <v>3006703.6</v>
      </c>
      <c r="E13" s="40">
        <v>3026313.8</v>
      </c>
      <c r="F13" s="40">
        <v>2995878.5</v>
      </c>
      <c r="G13" s="40">
        <v>3018259.3</v>
      </c>
      <c r="H13" s="40">
        <v>3163729.7</v>
      </c>
    </row>
    <row r="14" spans="1:14" ht="18.75" x14ac:dyDescent="0.25">
      <c r="A14" s="33">
        <v>3</v>
      </c>
      <c r="B14" s="35" t="s">
        <v>76</v>
      </c>
      <c r="C14" s="40">
        <f>C12-C13</f>
        <v>-167196.30000000075</v>
      </c>
      <c r="D14" s="40">
        <f t="shared" ref="D14:H14" si="1">D12-D13</f>
        <v>-45316.700000000652</v>
      </c>
      <c r="E14" s="40">
        <f t="shared" si="1"/>
        <v>-12500</v>
      </c>
      <c r="F14" s="40">
        <f t="shared" si="1"/>
        <v>0</v>
      </c>
      <c r="G14" s="40">
        <f t="shared" si="1"/>
        <v>56166.721001986414</v>
      </c>
      <c r="H14" s="40">
        <f t="shared" si="1"/>
        <v>-2.0497001707553864E-2</v>
      </c>
    </row>
    <row r="15" spans="1:14" ht="93.75" x14ac:dyDescent="0.25">
      <c r="A15" s="33">
        <v>4</v>
      </c>
      <c r="B15" s="35" t="s">
        <v>77</v>
      </c>
      <c r="C15" s="40">
        <v>0</v>
      </c>
      <c r="D15" s="40">
        <v>48666.7</v>
      </c>
      <c r="E15" s="40">
        <v>56166.7</v>
      </c>
      <c r="F15" s="40">
        <v>56166.7</v>
      </c>
      <c r="G15" s="40">
        <v>0</v>
      </c>
      <c r="H15" s="40">
        <v>0</v>
      </c>
    </row>
  </sheetData>
  <mergeCells count="5">
    <mergeCell ref="A7:H7"/>
    <mergeCell ref="A11:H11"/>
    <mergeCell ref="A2:H2"/>
    <mergeCell ref="A3:H3"/>
    <mergeCell ref="A4:H4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O27"/>
  <sheetViews>
    <sheetView workbookViewId="0">
      <selection activeCell="B4" sqref="B4"/>
    </sheetView>
  </sheetViews>
  <sheetFormatPr defaultRowHeight="15" x14ac:dyDescent="0.25"/>
  <cols>
    <col min="1" max="1" width="27.28515625" customWidth="1"/>
    <col min="2" max="2" width="12" bestFit="1" customWidth="1"/>
    <col min="3" max="6" width="11.85546875" bestFit="1" customWidth="1"/>
    <col min="7" max="7" width="12.85546875" bestFit="1" customWidth="1"/>
    <col min="9" max="9" width="31.5703125" customWidth="1"/>
    <col min="10" max="10" width="10.140625" bestFit="1" customWidth="1"/>
  </cols>
  <sheetData>
    <row r="2" spans="1:15" x14ac:dyDescent="0.25">
      <c r="A2" s="31" t="s">
        <v>67</v>
      </c>
      <c r="B2" s="31">
        <v>2024</v>
      </c>
      <c r="C2" s="31">
        <v>2025</v>
      </c>
      <c r="D2" s="31">
        <v>2026</v>
      </c>
      <c r="E2" s="31">
        <v>2027</v>
      </c>
      <c r="F2" s="31">
        <v>2028</v>
      </c>
      <c r="G2" s="31">
        <v>2029</v>
      </c>
    </row>
    <row r="3" spans="1:15" x14ac:dyDescent="0.25">
      <c r="A3" s="1" t="s">
        <v>0</v>
      </c>
      <c r="B3" s="4"/>
      <c r="C3" s="4"/>
      <c r="D3" s="4"/>
      <c r="E3" s="4"/>
      <c r="F3" s="4"/>
      <c r="G3" s="4"/>
    </row>
    <row r="4" spans="1:15" x14ac:dyDescent="0.25">
      <c r="A4" s="1" t="s">
        <v>1</v>
      </c>
      <c r="B4" s="4"/>
      <c r="C4" s="4"/>
      <c r="D4" s="4"/>
      <c r="E4" s="4"/>
      <c r="F4" s="4"/>
      <c r="G4" s="4"/>
    </row>
    <row r="5" spans="1:15" x14ac:dyDescent="0.25">
      <c r="A5" s="1" t="s">
        <v>2</v>
      </c>
      <c r="B5" s="4"/>
      <c r="C5" s="4"/>
      <c r="D5" s="4"/>
      <c r="E5" s="4"/>
      <c r="F5" s="4"/>
      <c r="G5" s="4"/>
    </row>
    <row r="6" spans="1:15" x14ac:dyDescent="0.25">
      <c r="A6" s="1" t="s">
        <v>3</v>
      </c>
      <c r="B6" s="4"/>
      <c r="C6" s="4"/>
      <c r="D6" s="4"/>
      <c r="E6" s="4"/>
      <c r="F6" s="4"/>
      <c r="G6" s="4"/>
    </row>
    <row r="7" spans="1:15" x14ac:dyDescent="0.25">
      <c r="A7" s="1" t="s">
        <v>4</v>
      </c>
      <c r="B7" s="4"/>
      <c r="C7" s="4"/>
      <c r="D7" s="4"/>
      <c r="E7" s="4"/>
      <c r="F7" s="4"/>
      <c r="G7" s="4"/>
    </row>
    <row r="8" spans="1:15" x14ac:dyDescent="0.25">
      <c r="A8" s="1" t="s">
        <v>5</v>
      </c>
      <c r="B8" s="4"/>
      <c r="C8" s="4"/>
      <c r="D8" s="4"/>
      <c r="E8" s="4"/>
      <c r="F8" s="4"/>
      <c r="G8" s="4"/>
    </row>
    <row r="9" spans="1:15" x14ac:dyDescent="0.25">
      <c r="A9" s="1" t="s">
        <v>6</v>
      </c>
      <c r="B9" s="4"/>
      <c r="C9" s="4"/>
      <c r="D9" s="4"/>
      <c r="E9" s="4"/>
      <c r="F9" s="4"/>
      <c r="G9" s="4"/>
    </row>
    <row r="10" spans="1:15" x14ac:dyDescent="0.25">
      <c r="A10" s="1" t="s">
        <v>7</v>
      </c>
      <c r="B10" s="4"/>
      <c r="C10" s="4"/>
      <c r="D10" s="4"/>
      <c r="E10" s="4"/>
      <c r="F10" s="4"/>
      <c r="G10" s="4"/>
    </row>
    <row r="11" spans="1:15" x14ac:dyDescent="0.25">
      <c r="A11" s="3" t="s">
        <v>8</v>
      </c>
      <c r="B11" s="5"/>
      <c r="C11" s="5"/>
      <c r="D11" s="5"/>
      <c r="E11" s="4"/>
      <c r="F11" s="4"/>
      <c r="G11" s="4"/>
    </row>
    <row r="12" spans="1:15" x14ac:dyDescent="0.25">
      <c r="A12" s="3" t="s">
        <v>9</v>
      </c>
      <c r="B12" s="5"/>
      <c r="C12" s="5"/>
      <c r="D12" s="5"/>
      <c r="E12" s="4"/>
      <c r="F12" s="4"/>
      <c r="G12" s="4"/>
    </row>
    <row r="13" spans="1:15" x14ac:dyDescent="0.25">
      <c r="A13" s="2" t="s">
        <v>11</v>
      </c>
      <c r="B13" s="6">
        <f>SUM(B3:B12)</f>
        <v>0</v>
      </c>
      <c r="C13" s="6">
        <f t="shared" ref="C13:G13" si="0">SUM(C3:C12)</f>
        <v>0</v>
      </c>
      <c r="D13" s="6">
        <f t="shared" si="0"/>
        <v>0</v>
      </c>
      <c r="E13" s="6">
        <f t="shared" si="0"/>
        <v>0</v>
      </c>
      <c r="F13" s="6">
        <f t="shared" si="0"/>
        <v>0</v>
      </c>
      <c r="G13" s="6">
        <f t="shared" si="0"/>
        <v>0</v>
      </c>
    </row>
    <row r="16" spans="1:15" x14ac:dyDescent="0.25">
      <c r="A16" s="31" t="s">
        <v>10</v>
      </c>
      <c r="B16" s="31">
        <v>2024</v>
      </c>
      <c r="C16" s="31">
        <v>2025</v>
      </c>
      <c r="D16" s="31">
        <v>2026</v>
      </c>
      <c r="E16" s="31">
        <v>2027</v>
      </c>
      <c r="F16" s="31">
        <v>2028</v>
      </c>
      <c r="G16" s="31">
        <v>2029</v>
      </c>
      <c r="H16" s="9"/>
      <c r="I16" s="31" t="s">
        <v>12</v>
      </c>
      <c r="J16" s="31">
        <v>2024</v>
      </c>
      <c r="K16" s="31">
        <v>2025</v>
      </c>
      <c r="L16" s="31">
        <v>2026</v>
      </c>
      <c r="M16" s="31">
        <v>2027</v>
      </c>
      <c r="N16" s="13">
        <v>2028</v>
      </c>
      <c r="O16" s="13">
        <v>2029</v>
      </c>
    </row>
    <row r="17" spans="1:15" x14ac:dyDescent="0.25">
      <c r="A17" s="1" t="s">
        <v>0</v>
      </c>
      <c r="B17" s="4"/>
      <c r="C17" s="4"/>
      <c r="D17" s="4"/>
      <c r="E17" s="4"/>
      <c r="F17" s="4"/>
      <c r="G17" s="4"/>
      <c r="H17" s="10"/>
      <c r="I17" s="1" t="s">
        <v>0</v>
      </c>
      <c r="J17" s="4"/>
      <c r="K17" s="4"/>
      <c r="L17" s="4"/>
      <c r="M17" s="4"/>
      <c r="N17" s="4"/>
      <c r="O17" s="4"/>
    </row>
    <row r="18" spans="1:15" x14ac:dyDescent="0.25">
      <c r="A18" s="1" t="s">
        <v>1</v>
      </c>
      <c r="B18" s="4"/>
      <c r="C18" s="4"/>
      <c r="D18" s="4"/>
      <c r="E18" s="4"/>
      <c r="F18" s="4"/>
      <c r="G18" s="4"/>
      <c r="H18" s="10"/>
      <c r="I18" s="1" t="s">
        <v>1</v>
      </c>
      <c r="J18" s="4"/>
      <c r="K18" s="4"/>
      <c r="L18" s="4"/>
      <c r="M18" s="4"/>
      <c r="N18" s="4"/>
      <c r="O18" s="4"/>
    </row>
    <row r="19" spans="1:15" x14ac:dyDescent="0.25">
      <c r="A19" s="1" t="s">
        <v>2</v>
      </c>
      <c r="B19" s="4"/>
      <c r="C19" s="4"/>
      <c r="D19" s="4"/>
      <c r="E19" s="4"/>
      <c r="F19" s="4"/>
      <c r="G19" s="4"/>
      <c r="H19" s="10"/>
      <c r="I19" s="1" t="s">
        <v>2</v>
      </c>
      <c r="J19" s="4"/>
      <c r="K19" s="4"/>
      <c r="L19" s="4"/>
      <c r="M19" s="4"/>
      <c r="N19" s="14"/>
      <c r="O19" s="14"/>
    </row>
    <row r="20" spans="1:15" x14ac:dyDescent="0.25">
      <c r="A20" s="1" t="s">
        <v>3</v>
      </c>
      <c r="B20" s="4"/>
      <c r="C20" s="4"/>
      <c r="D20" s="4"/>
      <c r="E20" s="4"/>
      <c r="F20" s="4"/>
      <c r="G20" s="4"/>
      <c r="H20" s="10"/>
      <c r="I20" s="1" t="s">
        <v>3</v>
      </c>
      <c r="J20" s="4"/>
      <c r="K20" s="4"/>
      <c r="L20" s="4"/>
      <c r="M20" s="4"/>
      <c r="N20" s="14"/>
      <c r="O20" s="14"/>
    </row>
    <row r="21" spans="1:15" x14ac:dyDescent="0.25">
      <c r="A21" s="1" t="s">
        <v>4</v>
      </c>
      <c r="B21" s="4"/>
      <c r="C21" s="4"/>
      <c r="D21" s="4"/>
      <c r="E21" s="4"/>
      <c r="F21" s="4"/>
      <c r="G21" s="4"/>
      <c r="H21" s="10"/>
      <c r="I21" s="1" t="s">
        <v>4</v>
      </c>
      <c r="J21" s="4"/>
      <c r="K21" s="4"/>
      <c r="L21" s="4"/>
      <c r="M21" s="4"/>
      <c r="N21" s="14"/>
      <c r="O21" s="14"/>
    </row>
    <row r="22" spans="1:15" x14ac:dyDescent="0.25">
      <c r="A22" s="1" t="s">
        <v>5</v>
      </c>
      <c r="B22" s="4"/>
      <c r="C22" s="4"/>
      <c r="D22" s="4"/>
      <c r="E22" s="4"/>
      <c r="F22" s="4"/>
      <c r="G22" s="4"/>
      <c r="H22" s="10"/>
      <c r="I22" s="1" t="s">
        <v>5</v>
      </c>
      <c r="J22" s="4"/>
      <c r="K22" s="4"/>
      <c r="L22" s="4"/>
      <c r="M22" s="4"/>
      <c r="N22" s="14"/>
      <c r="O22" s="14"/>
    </row>
    <row r="23" spans="1:15" x14ac:dyDescent="0.25">
      <c r="A23" s="1" t="s">
        <v>6</v>
      </c>
      <c r="B23" s="4"/>
      <c r="C23" s="4"/>
      <c r="D23" s="4"/>
      <c r="E23" s="4"/>
      <c r="F23" s="4"/>
      <c r="G23" s="4"/>
      <c r="H23" s="10"/>
      <c r="I23" s="1" t="s">
        <v>6</v>
      </c>
      <c r="J23" s="4"/>
      <c r="K23" s="4"/>
      <c r="L23" s="4"/>
      <c r="M23" s="4"/>
      <c r="N23" s="14"/>
      <c r="O23" s="14"/>
    </row>
    <row r="24" spans="1:15" x14ac:dyDescent="0.25">
      <c r="A24" s="1" t="s">
        <v>7</v>
      </c>
      <c r="B24" s="4"/>
      <c r="C24" s="4"/>
      <c r="D24" s="4"/>
      <c r="E24" s="4"/>
      <c r="F24" s="4"/>
      <c r="G24" s="4"/>
      <c r="H24" s="10"/>
      <c r="I24" s="1" t="s">
        <v>7</v>
      </c>
      <c r="J24" s="4"/>
      <c r="K24" s="4"/>
      <c r="L24" s="4"/>
      <c r="M24" s="4"/>
      <c r="N24" s="14"/>
      <c r="O24" s="14"/>
    </row>
    <row r="25" spans="1:15" x14ac:dyDescent="0.25">
      <c r="A25" s="3" t="s">
        <v>8</v>
      </c>
      <c r="B25" s="5"/>
      <c r="C25" s="5"/>
      <c r="D25" s="5"/>
      <c r="E25" s="4"/>
      <c r="F25" s="4"/>
      <c r="G25" s="4"/>
      <c r="H25" s="11"/>
      <c r="I25" s="3" t="s">
        <v>8</v>
      </c>
      <c r="J25" s="5"/>
      <c r="K25" s="5"/>
      <c r="L25" s="5"/>
      <c r="M25" s="4"/>
      <c r="N25" s="14"/>
      <c r="O25" s="14"/>
    </row>
    <row r="26" spans="1:15" x14ac:dyDescent="0.25">
      <c r="A26" s="3" t="s">
        <v>9</v>
      </c>
      <c r="B26" s="5"/>
      <c r="C26" s="5"/>
      <c r="D26" s="5"/>
      <c r="E26" s="4"/>
      <c r="F26" s="4"/>
      <c r="G26" s="4"/>
      <c r="H26" s="11"/>
      <c r="I26" s="3" t="s">
        <v>9</v>
      </c>
      <c r="J26" s="5"/>
      <c r="K26" s="5"/>
      <c r="L26" s="5"/>
      <c r="M26" s="4"/>
      <c r="N26" s="14"/>
      <c r="O26" s="14"/>
    </row>
    <row r="27" spans="1:15" x14ac:dyDescent="0.25">
      <c r="A27" s="2" t="s">
        <v>11</v>
      </c>
      <c r="B27" s="6">
        <f>SUM(B17:B26)</f>
        <v>0</v>
      </c>
      <c r="C27" s="6">
        <f t="shared" ref="C27:G27" si="1">SUM(C17:C26)</f>
        <v>0</v>
      </c>
      <c r="D27" s="6">
        <f t="shared" si="1"/>
        <v>0</v>
      </c>
      <c r="E27" s="6">
        <f t="shared" si="1"/>
        <v>0</v>
      </c>
      <c r="F27" s="6">
        <f t="shared" si="1"/>
        <v>0</v>
      </c>
      <c r="G27" s="6">
        <f t="shared" si="1"/>
        <v>0</v>
      </c>
      <c r="H27" s="12"/>
      <c r="I27" s="2" t="s">
        <v>13</v>
      </c>
      <c r="J27" s="6">
        <f>SUM(J17:J26)</f>
        <v>0</v>
      </c>
      <c r="K27" s="6">
        <f t="shared" ref="K27:O27" si="2">SUM(K17:K26)</f>
        <v>0</v>
      </c>
      <c r="L27" s="6">
        <f t="shared" si="2"/>
        <v>0</v>
      </c>
      <c r="M27" s="6">
        <f t="shared" si="2"/>
        <v>0</v>
      </c>
      <c r="N27" s="6">
        <f t="shared" si="2"/>
        <v>0</v>
      </c>
      <c r="O27" s="6">
        <f t="shared" si="2"/>
        <v>0</v>
      </c>
    </row>
  </sheetData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26"/>
  <sheetViews>
    <sheetView view="pageBreakPreview" zoomScale="60" zoomScaleNormal="80" workbookViewId="0">
      <selection activeCell="G11" sqref="G11"/>
    </sheetView>
  </sheetViews>
  <sheetFormatPr defaultColWidth="9.140625" defaultRowHeight="15" x14ac:dyDescent="0.25"/>
  <cols>
    <col min="1" max="1" width="12.42578125" style="49" customWidth="1"/>
    <col min="2" max="2" width="41.5703125" style="42" customWidth="1"/>
    <col min="3" max="9" width="23.42578125" style="42" customWidth="1"/>
    <col min="10" max="14" width="19.85546875" style="32" customWidth="1"/>
    <col min="15" max="16384" width="9.140625" style="32"/>
  </cols>
  <sheetData>
    <row r="2" spans="1:14" ht="18.75" x14ac:dyDescent="0.25">
      <c r="A2" s="48"/>
    </row>
    <row r="3" spans="1:14" ht="18.75" x14ac:dyDescent="0.25">
      <c r="A3" s="48" t="s">
        <v>92</v>
      </c>
    </row>
    <row r="4" spans="1:14" ht="18.75" x14ac:dyDescent="0.25">
      <c r="A4" s="48" t="s">
        <v>93</v>
      </c>
    </row>
    <row r="5" spans="1:14" ht="18.75" x14ac:dyDescent="0.3">
      <c r="A5" s="52" t="s">
        <v>14</v>
      </c>
      <c r="B5" s="53" t="s">
        <v>40</v>
      </c>
      <c r="C5" s="53" t="s">
        <v>16</v>
      </c>
      <c r="D5" s="53" t="s">
        <v>18</v>
      </c>
      <c r="E5" s="53" t="s">
        <v>18</v>
      </c>
      <c r="F5" s="53" t="s">
        <v>36</v>
      </c>
      <c r="G5" s="53" t="s">
        <v>37</v>
      </c>
      <c r="H5" s="54" t="s">
        <v>38</v>
      </c>
    </row>
    <row r="6" spans="1:14" s="62" customFormat="1" ht="37.5" x14ac:dyDescent="0.25">
      <c r="A6" s="58" t="s">
        <v>101</v>
      </c>
      <c r="B6" s="59" t="s">
        <v>78</v>
      </c>
      <c r="C6" s="60">
        <f>C8+C19</f>
        <v>3169173.7999999993</v>
      </c>
      <c r="D6" s="60">
        <f t="shared" ref="D6:H6" si="0">D8+D19</f>
        <v>2961386.9</v>
      </c>
      <c r="E6" s="60">
        <f t="shared" si="0"/>
        <v>3013813.8</v>
      </c>
      <c r="F6" s="60">
        <f t="shared" si="0"/>
        <v>2995878.5</v>
      </c>
      <c r="G6" s="60">
        <f t="shared" si="0"/>
        <v>3074426.0210019862</v>
      </c>
      <c r="H6" s="60">
        <f t="shared" si="0"/>
        <v>3163729.6795029985</v>
      </c>
      <c r="I6" s="61">
        <v>3169173.7999999993</v>
      </c>
      <c r="J6" s="62">
        <v>2961386.8999999994</v>
      </c>
      <c r="K6" s="62">
        <v>3013813.8</v>
      </c>
      <c r="L6" s="62">
        <v>2995878.5</v>
      </c>
      <c r="M6" s="62">
        <v>3074426.0210019862</v>
      </c>
      <c r="N6" s="62">
        <v>3163729.6795029985</v>
      </c>
    </row>
    <row r="7" spans="1:14" s="57" customFormat="1" ht="18.75" customHeight="1" x14ac:dyDescent="0.25">
      <c r="A7" s="56"/>
      <c r="B7" s="34" t="s">
        <v>94</v>
      </c>
      <c r="C7" s="34"/>
      <c r="D7" s="34"/>
      <c r="E7" s="34"/>
      <c r="F7" s="34"/>
      <c r="G7" s="34"/>
      <c r="H7" s="34"/>
      <c r="I7" s="69">
        <f>I6-C6</f>
        <v>0</v>
      </c>
      <c r="J7" s="69">
        <f t="shared" ref="J7:N7" si="1">J6-D6</f>
        <v>0</v>
      </c>
      <c r="K7" s="69">
        <f t="shared" si="1"/>
        <v>0</v>
      </c>
      <c r="L7" s="69">
        <f t="shared" si="1"/>
        <v>0</v>
      </c>
      <c r="M7" s="69">
        <f t="shared" si="1"/>
        <v>0</v>
      </c>
      <c r="N7" s="69">
        <f t="shared" si="1"/>
        <v>0</v>
      </c>
    </row>
    <row r="8" spans="1:14" s="37" customFormat="1" ht="37.5" x14ac:dyDescent="0.25">
      <c r="A8" s="50" t="s">
        <v>102</v>
      </c>
      <c r="B8" s="36" t="s">
        <v>79</v>
      </c>
      <c r="C8" s="45">
        <f>SUM(C9:C18)</f>
        <v>815261.6</v>
      </c>
      <c r="D8" s="45">
        <f t="shared" ref="D8:H8" si="2">SUM(D9:D18)</f>
        <v>883539.9</v>
      </c>
      <c r="E8" s="45">
        <f t="shared" si="2"/>
        <v>931822.29999999993</v>
      </c>
      <c r="F8" s="45">
        <f t="shared" si="2"/>
        <v>946668.4</v>
      </c>
      <c r="G8" s="45">
        <f t="shared" si="2"/>
        <v>1025215.9210019865</v>
      </c>
      <c r="H8" s="45">
        <f t="shared" si="2"/>
        <v>1114519.5795029984</v>
      </c>
      <c r="I8" s="43"/>
    </row>
    <row r="9" spans="1:14" s="39" customFormat="1" ht="18.75" x14ac:dyDescent="0.25">
      <c r="A9" s="51" t="s">
        <v>103</v>
      </c>
      <c r="B9" s="38" t="s">
        <v>80</v>
      </c>
      <c r="C9" s="46">
        <v>29137</v>
      </c>
      <c r="D9" s="46">
        <v>24976.400000000001</v>
      </c>
      <c r="E9" s="46">
        <v>27224.2</v>
      </c>
      <c r="F9" s="46">
        <v>29946.7</v>
      </c>
      <c r="G9" s="46">
        <v>32941.370000000003</v>
      </c>
      <c r="H9" s="46">
        <v>36235.507000000005</v>
      </c>
      <c r="I9" s="44"/>
    </row>
    <row r="10" spans="1:14" s="55" customFormat="1" ht="37.5" x14ac:dyDescent="0.25">
      <c r="A10" s="51" t="s">
        <v>104</v>
      </c>
      <c r="B10" s="38" t="s">
        <v>81</v>
      </c>
      <c r="C10" s="47">
        <v>538135</v>
      </c>
      <c r="D10" s="47">
        <v>630604</v>
      </c>
      <c r="E10" s="47">
        <v>672154.1</v>
      </c>
      <c r="F10" s="47">
        <v>672237.5</v>
      </c>
      <c r="G10" s="47">
        <v>739461.25000000012</v>
      </c>
      <c r="H10" s="47">
        <v>813407.37500000023</v>
      </c>
      <c r="I10" s="44"/>
    </row>
    <row r="11" spans="1:14" s="55" customFormat="1" ht="75" x14ac:dyDescent="0.25">
      <c r="A11" s="51" t="s">
        <v>105</v>
      </c>
      <c r="B11" s="38" t="s">
        <v>82</v>
      </c>
      <c r="C11" s="47">
        <v>9991.4</v>
      </c>
      <c r="D11" s="47">
        <v>9827.5</v>
      </c>
      <c r="E11" s="47">
        <v>10280.1</v>
      </c>
      <c r="F11" s="47">
        <v>13638.3</v>
      </c>
      <c r="G11" s="47">
        <v>13911.065999999999</v>
      </c>
      <c r="H11" s="47">
        <v>14189.287319999999</v>
      </c>
      <c r="I11" s="44"/>
    </row>
    <row r="12" spans="1:14" s="39" customFormat="1" ht="56.25" x14ac:dyDescent="0.25">
      <c r="A12" s="51" t="s">
        <v>106</v>
      </c>
      <c r="B12" s="38" t="s">
        <v>83</v>
      </c>
      <c r="C12" s="47">
        <v>104809</v>
      </c>
      <c r="D12" s="47">
        <v>95885.8</v>
      </c>
      <c r="E12" s="47">
        <v>100680.1</v>
      </c>
      <c r="F12" s="47">
        <v>106720.9</v>
      </c>
      <c r="G12" s="47">
        <v>112056.94499999999</v>
      </c>
      <c r="H12" s="47">
        <v>117659.79225</v>
      </c>
      <c r="I12" s="44"/>
    </row>
    <row r="13" spans="1:14" s="39" customFormat="1" ht="61.5" customHeight="1" x14ac:dyDescent="0.25">
      <c r="A13" s="51" t="s">
        <v>107</v>
      </c>
      <c r="B13" s="38" t="s">
        <v>84</v>
      </c>
      <c r="C13" s="47">
        <v>22525</v>
      </c>
      <c r="D13" s="47">
        <v>23235.5</v>
      </c>
      <c r="E13" s="47">
        <v>24629.599999999999</v>
      </c>
      <c r="F13" s="47">
        <v>26107.4</v>
      </c>
      <c r="G13" s="47">
        <v>28718.140000000003</v>
      </c>
      <c r="H13" s="47">
        <v>31589.954000000005</v>
      </c>
      <c r="I13" s="44"/>
    </row>
    <row r="14" spans="1:14" s="39" customFormat="1" ht="56.25" x14ac:dyDescent="0.25">
      <c r="A14" s="51" t="s">
        <v>108</v>
      </c>
      <c r="B14" s="38" t="s">
        <v>85</v>
      </c>
      <c r="C14" s="47">
        <v>24734</v>
      </c>
      <c r="D14" s="47">
        <v>24287.7</v>
      </c>
      <c r="E14" s="47">
        <v>24773.5</v>
      </c>
      <c r="F14" s="47">
        <v>25269</v>
      </c>
      <c r="G14" s="47">
        <v>27795.9</v>
      </c>
      <c r="H14" s="47">
        <v>30575.490000000005</v>
      </c>
      <c r="I14" s="44"/>
    </row>
    <row r="15" spans="1:14" s="39" customFormat="1" ht="37.5" x14ac:dyDescent="0.25">
      <c r="A15" s="51" t="s">
        <v>109</v>
      </c>
      <c r="B15" s="38" t="s">
        <v>86</v>
      </c>
      <c r="C15" s="47">
        <v>2525</v>
      </c>
      <c r="D15" s="47">
        <v>2683.2</v>
      </c>
      <c r="E15" s="47">
        <v>2817.4</v>
      </c>
      <c r="F15" s="47">
        <v>2958.2</v>
      </c>
      <c r="G15" s="47">
        <v>2987.7819999999997</v>
      </c>
      <c r="H15" s="47">
        <v>3017.6598199999999</v>
      </c>
      <c r="I15" s="44"/>
    </row>
    <row r="16" spans="1:14" s="39" customFormat="1" ht="18.75" x14ac:dyDescent="0.25">
      <c r="A16" s="51" t="s">
        <v>110</v>
      </c>
      <c r="B16" s="38" t="s">
        <v>87</v>
      </c>
      <c r="C16" s="47">
        <v>8033</v>
      </c>
      <c r="D16" s="47">
        <v>17601.3</v>
      </c>
      <c r="E16" s="47">
        <v>18481.400000000001</v>
      </c>
      <c r="F16" s="47">
        <v>19405.5</v>
      </c>
      <c r="G16" s="47">
        <v>17601.3</v>
      </c>
      <c r="H16" s="47">
        <v>18481.400000000001</v>
      </c>
      <c r="I16" s="44"/>
    </row>
    <row r="17" spans="1:9" s="39" customFormat="1" ht="18.75" x14ac:dyDescent="0.25">
      <c r="A17" s="51" t="s">
        <v>111</v>
      </c>
      <c r="B17" s="38" t="s">
        <v>95</v>
      </c>
      <c r="C17" s="47">
        <v>0</v>
      </c>
      <c r="D17" s="47">
        <v>50</v>
      </c>
      <c r="E17" s="47">
        <v>20</v>
      </c>
      <c r="F17" s="47">
        <v>10</v>
      </c>
      <c r="G17" s="47">
        <v>0</v>
      </c>
      <c r="H17" s="47">
        <v>0</v>
      </c>
      <c r="I17" s="44"/>
    </row>
    <row r="18" spans="1:9" s="39" customFormat="1" ht="18.75" x14ac:dyDescent="0.25">
      <c r="A18" s="51" t="s">
        <v>112</v>
      </c>
      <c r="B18" s="38" t="s">
        <v>88</v>
      </c>
      <c r="C18" s="47">
        <v>75372.2</v>
      </c>
      <c r="D18" s="47">
        <v>54388.499999999993</v>
      </c>
      <c r="E18" s="47">
        <v>50761.899999999994</v>
      </c>
      <c r="F18" s="47">
        <v>50374.899999999994</v>
      </c>
      <c r="G18" s="47">
        <v>49742.168001986385</v>
      </c>
      <c r="H18" s="47">
        <v>49363.114112998126</v>
      </c>
      <c r="I18" s="44"/>
    </row>
    <row r="19" spans="1:9" s="37" customFormat="1" ht="18.75" x14ac:dyDescent="0.25">
      <c r="A19" s="50" t="s">
        <v>113</v>
      </c>
      <c r="B19" s="36" t="s">
        <v>96</v>
      </c>
      <c r="C19" s="45">
        <f>SUM(C20:C26)</f>
        <v>2353912.1999999993</v>
      </c>
      <c r="D19" s="45">
        <f t="shared" ref="D19:H19" si="3">SUM(D20:D26)</f>
        <v>2077846.9999999998</v>
      </c>
      <c r="E19" s="45">
        <f t="shared" si="3"/>
        <v>2081991.5</v>
      </c>
      <c r="F19" s="45">
        <f t="shared" si="3"/>
        <v>2049210.0999999999</v>
      </c>
      <c r="G19" s="45">
        <f t="shared" si="3"/>
        <v>2049210.0999999999</v>
      </c>
      <c r="H19" s="45">
        <f t="shared" si="3"/>
        <v>2049210.0999999999</v>
      </c>
      <c r="I19" s="43"/>
    </row>
    <row r="20" spans="1:9" s="55" customFormat="1" ht="37.5" x14ac:dyDescent="0.25">
      <c r="A20" s="51" t="s">
        <v>114</v>
      </c>
      <c r="B20" s="38" t="s">
        <v>89</v>
      </c>
      <c r="C20" s="47">
        <v>245338</v>
      </c>
      <c r="D20" s="47">
        <v>245306.6</v>
      </c>
      <c r="E20" s="47">
        <v>196245.3</v>
      </c>
      <c r="F20" s="47">
        <v>193123.5</v>
      </c>
      <c r="G20" s="47">
        <v>193123.5</v>
      </c>
      <c r="H20" s="47">
        <v>193123.5</v>
      </c>
      <c r="I20" s="44"/>
    </row>
    <row r="21" spans="1:9" s="55" customFormat="1" ht="37.5" x14ac:dyDescent="0.25">
      <c r="A21" s="51" t="s">
        <v>115</v>
      </c>
      <c r="B21" s="38" t="s">
        <v>97</v>
      </c>
      <c r="C21" s="47">
        <v>547829.19999999995</v>
      </c>
      <c r="D21" s="47">
        <v>68374.5</v>
      </c>
      <c r="E21" s="47">
        <v>115942.6</v>
      </c>
      <c r="F21" s="47">
        <v>52619.4</v>
      </c>
      <c r="G21" s="47">
        <v>52619.4</v>
      </c>
      <c r="H21" s="47">
        <v>52619.4</v>
      </c>
      <c r="I21" s="44"/>
    </row>
    <row r="22" spans="1:9" s="55" customFormat="1" ht="65.25" customHeight="1" x14ac:dyDescent="0.25">
      <c r="A22" s="51" t="s">
        <v>116</v>
      </c>
      <c r="B22" s="38" t="s">
        <v>90</v>
      </c>
      <c r="C22" s="47">
        <v>1526865.9</v>
      </c>
      <c r="D22" s="47">
        <v>1762419.2</v>
      </c>
      <c r="E22" s="47">
        <v>1769803.6</v>
      </c>
      <c r="F22" s="47">
        <v>1803467.2</v>
      </c>
      <c r="G22" s="47">
        <v>1803467.2</v>
      </c>
      <c r="H22" s="47">
        <v>1803467.2</v>
      </c>
      <c r="I22" s="44"/>
    </row>
    <row r="23" spans="1:9" s="55" customFormat="1" ht="37.5" x14ac:dyDescent="0.25">
      <c r="A23" s="51" t="s">
        <v>117</v>
      </c>
      <c r="B23" s="38" t="s">
        <v>91</v>
      </c>
      <c r="C23" s="47">
        <v>23944.3</v>
      </c>
      <c r="D23" s="47">
        <v>1746.7</v>
      </c>
      <c r="E23" s="47">
        <v>0</v>
      </c>
      <c r="F23" s="47">
        <v>0</v>
      </c>
      <c r="G23" s="47">
        <v>0</v>
      </c>
      <c r="H23" s="47">
        <v>0</v>
      </c>
      <c r="I23" s="44"/>
    </row>
    <row r="24" spans="1:9" s="39" customFormat="1" ht="93.75" x14ac:dyDescent="0.25">
      <c r="A24" s="51" t="s">
        <v>118</v>
      </c>
      <c r="B24" s="38" t="s">
        <v>98</v>
      </c>
      <c r="C24" s="47">
        <v>27701.4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4"/>
    </row>
    <row r="25" spans="1:9" s="39" customFormat="1" ht="93.75" x14ac:dyDescent="0.25">
      <c r="A25" s="51" t="s">
        <v>119</v>
      </c>
      <c r="B25" s="38" t="s">
        <v>99</v>
      </c>
      <c r="C25" s="47">
        <v>-17766.599999999999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  <c r="I25" s="44"/>
    </row>
    <row r="26" spans="1:9" s="39" customFormat="1" ht="37.5" x14ac:dyDescent="0.25">
      <c r="A26" s="51" t="s">
        <v>120</v>
      </c>
      <c r="B26" s="38" t="s">
        <v>100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44"/>
    </row>
  </sheetData>
  <pageMargins left="0.7" right="0.7" top="0.75" bottom="0.75" header="0.3" footer="0.3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0"/>
  <sheetViews>
    <sheetView workbookViewId="0">
      <selection activeCell="A3" sqref="A3:K16"/>
    </sheetView>
  </sheetViews>
  <sheetFormatPr defaultRowHeight="15" x14ac:dyDescent="0.25"/>
  <cols>
    <col min="6" max="6" width="12.7109375" customWidth="1"/>
    <col min="7" max="7" width="11.7109375" customWidth="1"/>
    <col min="8" max="8" width="13.28515625" customWidth="1"/>
    <col min="9" max="9" width="13.140625" customWidth="1"/>
    <col min="10" max="10" width="12.28515625" customWidth="1"/>
    <col min="11" max="11" width="12.5703125" customWidth="1"/>
  </cols>
  <sheetData>
    <row r="1" spans="1:11" ht="15.75" x14ac:dyDescent="0.25">
      <c r="A1" s="15"/>
      <c r="B1" s="73" t="s">
        <v>39</v>
      </c>
      <c r="C1" s="74"/>
      <c r="D1" s="74"/>
      <c r="E1" s="75"/>
      <c r="F1" s="16"/>
      <c r="G1" s="16"/>
      <c r="H1" s="16"/>
      <c r="I1" s="17"/>
      <c r="J1" s="17"/>
      <c r="K1" s="17"/>
    </row>
    <row r="2" spans="1:11" ht="15.75" x14ac:dyDescent="0.25">
      <c r="A2" s="18"/>
      <c r="B2" s="76"/>
      <c r="C2" s="77"/>
      <c r="D2" s="77"/>
      <c r="E2" s="77"/>
      <c r="F2" s="19"/>
      <c r="G2" s="19"/>
      <c r="H2" s="19"/>
      <c r="I2" s="20"/>
      <c r="J2" s="20"/>
      <c r="K2" s="20"/>
    </row>
    <row r="3" spans="1:11" ht="15.75" x14ac:dyDescent="0.25">
      <c r="A3" s="21" t="s">
        <v>14</v>
      </c>
      <c r="B3" s="78" t="s">
        <v>40</v>
      </c>
      <c r="C3" s="78"/>
      <c r="D3" s="78"/>
      <c r="E3" s="78"/>
      <c r="F3" s="22" t="s">
        <v>16</v>
      </c>
      <c r="G3" s="22" t="s">
        <v>17</v>
      </c>
      <c r="H3" s="22" t="s">
        <v>18</v>
      </c>
      <c r="I3" s="22" t="s">
        <v>36</v>
      </c>
      <c r="J3" s="22" t="s">
        <v>37</v>
      </c>
      <c r="K3" s="22" t="s">
        <v>38</v>
      </c>
    </row>
    <row r="4" spans="1:11" ht="15.75" customHeight="1" x14ac:dyDescent="0.25">
      <c r="A4" s="15" t="s">
        <v>41</v>
      </c>
      <c r="B4" s="72" t="s">
        <v>42</v>
      </c>
      <c r="C4" s="72"/>
      <c r="D4" s="72"/>
      <c r="E4" s="72"/>
      <c r="F4" s="23">
        <v>253021.5</v>
      </c>
      <c r="G4" s="23">
        <v>241489.5</v>
      </c>
      <c r="H4" s="23">
        <v>232384</v>
      </c>
      <c r="I4" s="17">
        <v>232137.60000000001</v>
      </c>
      <c r="J4" s="17">
        <v>241400</v>
      </c>
      <c r="K4" s="17">
        <v>251100</v>
      </c>
    </row>
    <row r="5" spans="1:11" ht="15.75" customHeight="1" x14ac:dyDescent="0.25">
      <c r="A5" s="15" t="s">
        <v>43</v>
      </c>
      <c r="B5" s="72" t="s">
        <v>44</v>
      </c>
      <c r="C5" s="72"/>
      <c r="D5" s="72"/>
      <c r="E5" s="72"/>
      <c r="F5" s="23">
        <v>1350</v>
      </c>
      <c r="G5" s="23">
        <v>350</v>
      </c>
      <c r="H5" s="23">
        <v>350</v>
      </c>
      <c r="I5" s="17">
        <v>350</v>
      </c>
      <c r="J5" s="17">
        <f t="shared" ref="J5:K14" si="0">I5</f>
        <v>350</v>
      </c>
      <c r="K5" s="17">
        <f t="shared" si="0"/>
        <v>350</v>
      </c>
    </row>
    <row r="6" spans="1:11" ht="15.75" customHeight="1" x14ac:dyDescent="0.25">
      <c r="A6" s="15" t="s">
        <v>45</v>
      </c>
      <c r="B6" s="72" t="s">
        <v>46</v>
      </c>
      <c r="C6" s="72"/>
      <c r="D6" s="72"/>
      <c r="E6" s="72"/>
      <c r="F6" s="23">
        <v>36317</v>
      </c>
      <c r="G6" s="23">
        <v>35847.300000000003</v>
      </c>
      <c r="H6" s="23">
        <v>33120.199999999997</v>
      </c>
      <c r="I6" s="17">
        <v>33120.300000000003</v>
      </c>
      <c r="J6" s="17">
        <v>34400</v>
      </c>
      <c r="K6" s="17">
        <v>35800</v>
      </c>
    </row>
    <row r="7" spans="1:11" ht="15.75" customHeight="1" x14ac:dyDescent="0.25">
      <c r="A7" s="15" t="s">
        <v>47</v>
      </c>
      <c r="B7" s="72" t="s">
        <v>48</v>
      </c>
      <c r="C7" s="72"/>
      <c r="D7" s="72"/>
      <c r="E7" s="72"/>
      <c r="F7" s="23">
        <v>56860.6</v>
      </c>
      <c r="G7" s="23">
        <v>42307</v>
      </c>
      <c r="H7" s="23">
        <v>40040</v>
      </c>
      <c r="I7" s="17">
        <v>42623.8</v>
      </c>
      <c r="J7" s="17">
        <f t="shared" si="0"/>
        <v>42623.8</v>
      </c>
      <c r="K7" s="17">
        <v>44300</v>
      </c>
    </row>
    <row r="8" spans="1:11" ht="15.75" customHeight="1" x14ac:dyDescent="0.25">
      <c r="A8" s="15" t="s">
        <v>49</v>
      </c>
      <c r="B8" s="72" t="s">
        <v>50</v>
      </c>
      <c r="C8" s="72"/>
      <c r="D8" s="72"/>
      <c r="E8" s="72"/>
      <c r="F8" s="23">
        <v>165037.20000000001</v>
      </c>
      <c r="G8" s="23">
        <v>2092</v>
      </c>
      <c r="H8" s="23">
        <v>53216.6</v>
      </c>
      <c r="I8" s="17">
        <v>48525.7</v>
      </c>
      <c r="J8" s="17">
        <f t="shared" si="0"/>
        <v>48525.7</v>
      </c>
      <c r="K8" s="17">
        <v>50500</v>
      </c>
    </row>
    <row r="9" spans="1:11" ht="15.75" customHeight="1" x14ac:dyDescent="0.25">
      <c r="A9" s="15" t="s">
        <v>51</v>
      </c>
      <c r="B9" s="72" t="s">
        <v>52</v>
      </c>
      <c r="C9" s="72"/>
      <c r="D9" s="72"/>
      <c r="E9" s="72"/>
      <c r="F9" s="23">
        <v>2228247.7999999998</v>
      </c>
      <c r="G9" s="23">
        <v>2140155.2999999998</v>
      </c>
      <c r="H9" s="23">
        <v>2230116.1</v>
      </c>
      <c r="I9" s="17">
        <v>2176573.5</v>
      </c>
      <c r="J9" s="17">
        <v>2180604.7000000002</v>
      </c>
      <c r="K9" s="17">
        <v>2306324.6</v>
      </c>
    </row>
    <row r="10" spans="1:11" ht="15.75" customHeight="1" x14ac:dyDescent="0.25">
      <c r="A10" s="15" t="s">
        <v>53</v>
      </c>
      <c r="B10" s="72" t="s">
        <v>54</v>
      </c>
      <c r="C10" s="72"/>
      <c r="D10" s="72"/>
      <c r="E10" s="72"/>
      <c r="F10" s="23">
        <v>32760.9</v>
      </c>
      <c r="G10" s="23">
        <v>29590.9</v>
      </c>
      <c r="H10" s="23">
        <v>27262.7</v>
      </c>
      <c r="I10" s="17">
        <v>26856.400000000001</v>
      </c>
      <c r="J10" s="17">
        <v>27930</v>
      </c>
      <c r="K10" s="17">
        <f t="shared" si="0"/>
        <v>27930</v>
      </c>
    </row>
    <row r="11" spans="1:11" ht="15.75" customHeight="1" x14ac:dyDescent="0.25">
      <c r="A11" s="15" t="s">
        <v>55</v>
      </c>
      <c r="B11" s="72" t="s">
        <v>56</v>
      </c>
      <c r="C11" s="72"/>
      <c r="D11" s="72"/>
      <c r="E11" s="72"/>
      <c r="F11" s="23">
        <v>64172.4</v>
      </c>
      <c r="G11" s="23">
        <v>77250</v>
      </c>
      <c r="H11" s="23">
        <v>0</v>
      </c>
      <c r="I11" s="17">
        <v>0</v>
      </c>
      <c r="J11" s="17">
        <f>I11</f>
        <v>0</v>
      </c>
      <c r="K11" s="17">
        <f t="shared" si="0"/>
        <v>0</v>
      </c>
    </row>
    <row r="12" spans="1:11" ht="15.75" customHeight="1" x14ac:dyDescent="0.25">
      <c r="A12" s="15" t="s">
        <v>57</v>
      </c>
      <c r="B12" s="72" t="s">
        <v>58</v>
      </c>
      <c r="C12" s="72"/>
      <c r="D12" s="72"/>
      <c r="E12" s="72"/>
      <c r="F12" s="23">
        <v>269477.3</v>
      </c>
      <c r="G12" s="23">
        <v>271887.90000000002</v>
      </c>
      <c r="H12" s="23">
        <v>223680.1</v>
      </c>
      <c r="I12" s="17">
        <v>223025.1</v>
      </c>
      <c r="J12" s="17">
        <f t="shared" si="0"/>
        <v>223025.1</v>
      </c>
      <c r="K12" s="17">
        <f t="shared" si="0"/>
        <v>223025.1</v>
      </c>
    </row>
    <row r="13" spans="1:11" ht="15.75" customHeight="1" x14ac:dyDescent="0.25">
      <c r="A13" s="15" t="s">
        <v>59</v>
      </c>
      <c r="B13" s="72" t="s">
        <v>60</v>
      </c>
      <c r="C13" s="72"/>
      <c r="D13" s="72"/>
      <c r="E13" s="72"/>
      <c r="F13" s="23">
        <v>198221.2</v>
      </c>
      <c r="G13" s="23">
        <v>155733.70000000001</v>
      </c>
      <c r="H13" s="23">
        <v>144782.29999999999</v>
      </c>
      <c r="I13" s="17">
        <v>144796.79999999999</v>
      </c>
      <c r="J13" s="17">
        <v>150600</v>
      </c>
      <c r="K13" s="17">
        <f t="shared" si="0"/>
        <v>150600</v>
      </c>
    </row>
    <row r="14" spans="1:11" ht="15.75" customHeight="1" x14ac:dyDescent="0.25">
      <c r="A14" s="15" t="s">
        <v>61</v>
      </c>
      <c r="B14" s="72" t="s">
        <v>62</v>
      </c>
      <c r="C14" s="72"/>
      <c r="D14" s="72"/>
      <c r="E14" s="72"/>
      <c r="F14" s="23">
        <v>30904.2</v>
      </c>
      <c r="G14" s="23">
        <v>10000</v>
      </c>
      <c r="H14" s="23">
        <v>8000</v>
      </c>
      <c r="I14" s="17">
        <v>7800</v>
      </c>
      <c r="J14" s="17">
        <f t="shared" si="0"/>
        <v>7800</v>
      </c>
      <c r="K14" s="17">
        <f t="shared" si="0"/>
        <v>7800</v>
      </c>
    </row>
    <row r="15" spans="1:11" ht="15.75" x14ac:dyDescent="0.25">
      <c r="A15" s="15" t="s">
        <v>63</v>
      </c>
      <c r="B15" s="80" t="s">
        <v>64</v>
      </c>
      <c r="C15" s="80"/>
      <c r="D15" s="80"/>
      <c r="E15" s="80"/>
      <c r="F15" s="16">
        <v>0</v>
      </c>
      <c r="G15" s="16">
        <v>0</v>
      </c>
      <c r="H15" s="16">
        <v>33361.800000000003</v>
      </c>
      <c r="I15" s="17">
        <v>60069.4</v>
      </c>
      <c r="J15" s="17">
        <v>61000</v>
      </c>
      <c r="K15" s="17">
        <v>66000</v>
      </c>
    </row>
    <row r="16" spans="1:11" ht="15.75" x14ac:dyDescent="0.25">
      <c r="A16" s="24"/>
      <c r="B16" s="81" t="s">
        <v>11</v>
      </c>
      <c r="C16" s="82"/>
      <c r="D16" s="82"/>
      <c r="E16" s="83"/>
      <c r="F16" s="16">
        <f>SUM(F4:F15)</f>
        <v>3336370.0999999996</v>
      </c>
      <c r="G16" s="16">
        <f t="shared" ref="G16:K16" si="1">SUM(G4:G15)</f>
        <v>3006703.5999999996</v>
      </c>
      <c r="H16" s="16">
        <f t="shared" si="1"/>
        <v>3026313.8</v>
      </c>
      <c r="I16" s="16">
        <f t="shared" si="1"/>
        <v>2995878.5999999996</v>
      </c>
      <c r="J16" s="16">
        <f t="shared" si="1"/>
        <v>3018259.3000000003</v>
      </c>
      <c r="K16" s="16">
        <f t="shared" si="1"/>
        <v>3163729.7</v>
      </c>
    </row>
    <row r="17" spans="1:11" ht="15.75" x14ac:dyDescent="0.25">
      <c r="A17" s="25"/>
      <c r="B17" s="26"/>
      <c r="C17" s="27"/>
      <c r="D17" s="28"/>
      <c r="E17" s="28"/>
      <c r="F17" s="29"/>
      <c r="G17" s="29"/>
      <c r="H17" s="29"/>
      <c r="I17" s="20"/>
      <c r="J17" s="20"/>
      <c r="K17" s="20"/>
    </row>
    <row r="18" spans="1:11" ht="15.75" x14ac:dyDescent="0.25">
      <c r="A18" s="24"/>
      <c r="B18" s="84" t="s">
        <v>65</v>
      </c>
      <c r="C18" s="85"/>
      <c r="D18" s="85"/>
      <c r="E18" s="86"/>
      <c r="F18" s="30"/>
      <c r="G18" s="30"/>
      <c r="H18" s="30"/>
      <c r="I18" s="17"/>
      <c r="J18" s="17">
        <v>0</v>
      </c>
      <c r="K18" s="17">
        <v>0</v>
      </c>
    </row>
    <row r="19" spans="1:11" ht="15.75" x14ac:dyDescent="0.25">
      <c r="A19" s="25"/>
      <c r="B19" s="26"/>
      <c r="C19" s="27"/>
      <c r="D19" s="28"/>
      <c r="E19" s="28"/>
      <c r="F19" s="29"/>
      <c r="G19" s="29"/>
      <c r="H19" s="29"/>
      <c r="I19" s="20"/>
      <c r="J19" s="20"/>
      <c r="K19" s="20"/>
    </row>
    <row r="20" spans="1:11" ht="15.75" x14ac:dyDescent="0.25">
      <c r="A20" s="25"/>
      <c r="B20" s="79" t="s">
        <v>66</v>
      </c>
      <c r="C20" s="79"/>
      <c r="D20" s="79"/>
      <c r="E20" s="79"/>
      <c r="F20" s="29">
        <f>F1-F18-F16</f>
        <v>-3336370.0999999996</v>
      </c>
      <c r="G20" s="29">
        <f t="shared" ref="G20:K20" si="2">G1-G18-G16</f>
        <v>-3006703.5999999996</v>
      </c>
      <c r="H20" s="29">
        <f t="shared" si="2"/>
        <v>-3026313.8</v>
      </c>
      <c r="I20" s="29">
        <f t="shared" si="2"/>
        <v>-2995878.5999999996</v>
      </c>
      <c r="J20" s="29">
        <f t="shared" si="2"/>
        <v>-3018259.3000000003</v>
      </c>
      <c r="K20" s="29">
        <f t="shared" si="2"/>
        <v>-3163729.7</v>
      </c>
    </row>
  </sheetData>
  <mergeCells count="18">
    <mergeCell ref="B20:E20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8:E18"/>
    <mergeCell ref="B6:E6"/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1"/>
  <sheetViews>
    <sheetView workbookViewId="0">
      <selection activeCell="H3" sqref="H3"/>
    </sheetView>
  </sheetViews>
  <sheetFormatPr defaultRowHeight="15" x14ac:dyDescent="0.25"/>
  <cols>
    <col min="1" max="1" width="6.42578125" customWidth="1"/>
    <col min="2" max="2" width="54.85546875" customWidth="1"/>
    <col min="3" max="8" width="11.7109375" bestFit="1" customWidth="1"/>
  </cols>
  <sheetData>
    <row r="1" spans="1:8" x14ac:dyDescent="0.25">
      <c r="C1" s="63">
        <v>45566</v>
      </c>
    </row>
    <row r="2" spans="1:8" x14ac:dyDescent="0.25">
      <c r="A2" s="7" t="s">
        <v>14</v>
      </c>
      <c r="B2" s="7" t="s">
        <v>15</v>
      </c>
      <c r="C2" s="7" t="s">
        <v>16</v>
      </c>
      <c r="D2" s="7" t="s">
        <v>17</v>
      </c>
      <c r="E2" s="7" t="s">
        <v>18</v>
      </c>
      <c r="F2" s="7" t="s">
        <v>36</v>
      </c>
      <c r="G2" s="7" t="s">
        <v>37</v>
      </c>
      <c r="H2" s="7" t="s">
        <v>38</v>
      </c>
    </row>
    <row r="3" spans="1:8" ht="25.5" x14ac:dyDescent="0.25">
      <c r="A3" s="7">
        <v>1</v>
      </c>
      <c r="B3" s="8" t="s">
        <v>19</v>
      </c>
      <c r="C3" s="64">
        <v>1887782.8</v>
      </c>
      <c r="D3" s="64">
        <v>2042375.4000000004</v>
      </c>
      <c r="E3" s="64">
        <v>2134782.1</v>
      </c>
      <c r="F3" s="65">
        <v>2081581.7000000002</v>
      </c>
      <c r="G3" s="65">
        <v>2081581.7000000002</v>
      </c>
      <c r="H3" s="65">
        <v>2081581.7000000002</v>
      </c>
    </row>
    <row r="4" spans="1:8" ht="25.5" x14ac:dyDescent="0.25">
      <c r="A4" s="7">
        <v>2</v>
      </c>
      <c r="B4" s="8" t="s">
        <v>20</v>
      </c>
      <c r="C4" s="64">
        <v>13777.2</v>
      </c>
      <c r="D4" s="64">
        <v>23207</v>
      </c>
      <c r="E4" s="64">
        <v>23072.3</v>
      </c>
      <c r="F4" s="65">
        <v>24141.3</v>
      </c>
      <c r="G4" s="65">
        <v>17853</v>
      </c>
      <c r="H4" s="65">
        <v>19101</v>
      </c>
    </row>
    <row r="5" spans="1:8" ht="25.5" x14ac:dyDescent="0.25">
      <c r="A5" s="7">
        <v>3</v>
      </c>
      <c r="B5" s="8" t="s">
        <v>21</v>
      </c>
      <c r="C5" s="64">
        <v>214118.1</v>
      </c>
      <c r="D5" s="64">
        <v>216786.5</v>
      </c>
      <c r="E5" s="64">
        <v>206373.2</v>
      </c>
      <c r="F5" s="65">
        <v>205678.5</v>
      </c>
      <c r="G5" s="65">
        <v>130134</v>
      </c>
      <c r="H5" s="65">
        <v>130134</v>
      </c>
    </row>
    <row r="6" spans="1:8" ht="38.25" x14ac:dyDescent="0.25">
      <c r="A6" s="7">
        <v>4</v>
      </c>
      <c r="B6" s="8" t="s">
        <v>22</v>
      </c>
      <c r="C6" s="64">
        <v>441640.8</v>
      </c>
      <c r="D6" s="68">
        <v>93950</v>
      </c>
      <c r="E6" s="68">
        <v>18400</v>
      </c>
      <c r="F6" s="68">
        <v>16755</v>
      </c>
      <c r="G6" s="68">
        <v>16755</v>
      </c>
      <c r="H6" s="68">
        <v>16755</v>
      </c>
    </row>
    <row r="7" spans="1:8" ht="38.25" x14ac:dyDescent="0.25">
      <c r="A7" s="7">
        <v>5</v>
      </c>
      <c r="B7" s="8" t="s">
        <v>23</v>
      </c>
      <c r="C7" s="64">
        <v>165287.20000000001</v>
      </c>
      <c r="D7" s="68">
        <v>14892</v>
      </c>
      <c r="E7" s="68">
        <v>55730</v>
      </c>
      <c r="F7" s="68">
        <v>47585.7</v>
      </c>
      <c r="G7" s="68">
        <v>730</v>
      </c>
      <c r="H7" s="68">
        <v>730</v>
      </c>
    </row>
    <row r="8" spans="1:8" ht="25.5" x14ac:dyDescent="0.25">
      <c r="A8" s="7">
        <v>6</v>
      </c>
      <c r="B8" s="8" t="s">
        <v>24</v>
      </c>
      <c r="C8" s="64">
        <v>59402.2</v>
      </c>
      <c r="D8" s="64">
        <v>39993.599999999999</v>
      </c>
      <c r="E8" s="64">
        <v>34646.300000000003</v>
      </c>
      <c r="F8" s="65">
        <v>34631.599999999999</v>
      </c>
      <c r="G8" s="65">
        <v>24493.200000000001</v>
      </c>
      <c r="H8" s="65">
        <v>24493.200000000001</v>
      </c>
    </row>
    <row r="9" spans="1:8" ht="25.5" x14ac:dyDescent="0.25">
      <c r="A9" s="7">
        <v>7</v>
      </c>
      <c r="B9" s="8" t="s">
        <v>25</v>
      </c>
      <c r="C9" s="64">
        <v>109469.2</v>
      </c>
      <c r="D9" s="64">
        <v>94787.9</v>
      </c>
      <c r="E9" s="64">
        <v>78969</v>
      </c>
      <c r="F9" s="65">
        <v>78545.7</v>
      </c>
      <c r="G9" s="65">
        <v>78462.899999999994</v>
      </c>
      <c r="H9" s="65">
        <v>78462.899999999994</v>
      </c>
    </row>
    <row r="10" spans="1:8" ht="38.25" x14ac:dyDescent="0.25">
      <c r="A10" s="7">
        <v>8</v>
      </c>
      <c r="B10" s="8" t="s">
        <v>26</v>
      </c>
      <c r="C10" s="64">
        <v>138487.4</v>
      </c>
      <c r="D10" s="64">
        <v>253756.9</v>
      </c>
      <c r="E10" s="64">
        <v>89418.5</v>
      </c>
      <c r="F10" s="65">
        <v>89423</v>
      </c>
      <c r="G10" s="65">
        <v>79265</v>
      </c>
      <c r="H10" s="65">
        <v>79265</v>
      </c>
    </row>
    <row r="11" spans="1:8" ht="38.25" x14ac:dyDescent="0.25">
      <c r="A11" s="7">
        <v>9</v>
      </c>
      <c r="B11" s="8" t="s">
        <v>121</v>
      </c>
      <c r="C11" s="64">
        <v>6037.8</v>
      </c>
      <c r="D11" s="64">
        <v>6142.3</v>
      </c>
      <c r="E11" s="64">
        <v>6022.7</v>
      </c>
      <c r="F11" s="64">
        <v>6022.7</v>
      </c>
      <c r="G11" s="64">
        <v>6022.7</v>
      </c>
      <c r="H11" s="64">
        <v>6022.7</v>
      </c>
    </row>
    <row r="12" spans="1:8" ht="25.5" x14ac:dyDescent="0.25">
      <c r="A12" s="7">
        <v>10</v>
      </c>
      <c r="B12" s="8" t="s">
        <v>27</v>
      </c>
      <c r="C12" s="64">
        <v>350</v>
      </c>
      <c r="D12" s="64">
        <v>400</v>
      </c>
      <c r="E12" s="64">
        <v>400</v>
      </c>
      <c r="F12" s="64">
        <v>400</v>
      </c>
      <c r="G12" s="64">
        <v>400</v>
      </c>
      <c r="H12" s="64">
        <v>400</v>
      </c>
    </row>
    <row r="13" spans="1:8" ht="25.5" x14ac:dyDescent="0.25">
      <c r="A13" s="7">
        <v>11</v>
      </c>
      <c r="B13" s="8" t="s">
        <v>28</v>
      </c>
      <c r="C13" s="64">
        <v>14365.4</v>
      </c>
      <c r="D13" s="64">
        <v>14939.7</v>
      </c>
      <c r="E13" s="64">
        <v>13226.2</v>
      </c>
      <c r="F13" s="65">
        <v>13224</v>
      </c>
      <c r="G13" s="65">
        <v>13207</v>
      </c>
      <c r="H13" s="65">
        <v>13207</v>
      </c>
    </row>
    <row r="14" spans="1:8" ht="38.25" x14ac:dyDescent="0.25">
      <c r="A14" s="7">
        <v>12</v>
      </c>
      <c r="B14" s="8" t="s">
        <v>29</v>
      </c>
      <c r="C14" s="64">
        <v>5652.7</v>
      </c>
      <c r="D14" s="64">
        <v>5390</v>
      </c>
      <c r="E14" s="64">
        <v>5390</v>
      </c>
      <c r="F14" s="64">
        <v>5390</v>
      </c>
      <c r="G14" s="64">
        <v>5390</v>
      </c>
      <c r="H14" s="64">
        <v>5390</v>
      </c>
    </row>
    <row r="15" spans="1:8" ht="38.25" x14ac:dyDescent="0.25">
      <c r="A15" s="7">
        <v>13</v>
      </c>
      <c r="B15" s="8" t="s">
        <v>30</v>
      </c>
      <c r="C15" s="64">
        <v>10696.2</v>
      </c>
      <c r="D15" s="64">
        <v>14014.3</v>
      </c>
      <c r="E15" s="64">
        <v>13634.9</v>
      </c>
      <c r="F15" s="65">
        <v>13634.9</v>
      </c>
      <c r="G15" s="65">
        <v>11972.8</v>
      </c>
      <c r="H15" s="65">
        <v>11972.8</v>
      </c>
    </row>
    <row r="16" spans="1:8" ht="38.25" x14ac:dyDescent="0.25">
      <c r="A16" s="7">
        <v>14</v>
      </c>
      <c r="B16" s="8" t="s">
        <v>122</v>
      </c>
      <c r="C16" s="64">
        <v>91081.9</v>
      </c>
      <c r="D16" s="64">
        <v>89067</v>
      </c>
      <c r="E16" s="64">
        <v>86357.6</v>
      </c>
      <c r="F16" s="64">
        <v>86357.6</v>
      </c>
      <c r="G16" s="64">
        <v>86357.6</v>
      </c>
      <c r="H16" s="64">
        <v>86357.6</v>
      </c>
    </row>
    <row r="17" spans="1:8" ht="51" x14ac:dyDescent="0.25">
      <c r="A17" s="7">
        <v>15</v>
      </c>
      <c r="B17" s="8" t="s">
        <v>34</v>
      </c>
      <c r="C17" s="64">
        <v>22766.6</v>
      </c>
      <c r="D17" s="64">
        <v>26260</v>
      </c>
      <c r="E17" s="64">
        <v>26352.6</v>
      </c>
      <c r="F17" s="65">
        <v>26078.2</v>
      </c>
      <c r="G17" s="65">
        <v>26078.2</v>
      </c>
      <c r="H17" s="65">
        <v>25803.7</v>
      </c>
    </row>
    <row r="18" spans="1:8" ht="25.5" x14ac:dyDescent="0.25">
      <c r="A18" s="7">
        <v>16</v>
      </c>
      <c r="B18" s="8" t="s">
        <v>31</v>
      </c>
      <c r="C18" s="64">
        <v>897.7</v>
      </c>
      <c r="D18" s="64">
        <v>1600</v>
      </c>
      <c r="E18" s="64">
        <v>1540</v>
      </c>
      <c r="F18" s="64">
        <v>1540</v>
      </c>
      <c r="G18" s="64">
        <v>1540</v>
      </c>
      <c r="H18" s="64">
        <v>1540</v>
      </c>
    </row>
    <row r="19" spans="1:8" ht="38.25" x14ac:dyDescent="0.25">
      <c r="A19" s="7">
        <v>17</v>
      </c>
      <c r="B19" s="8" t="s">
        <v>32</v>
      </c>
      <c r="C19" s="64">
        <v>7166.2</v>
      </c>
      <c r="D19" s="66">
        <v>3530</v>
      </c>
      <c r="E19" s="66">
        <v>1780</v>
      </c>
      <c r="F19" s="66">
        <v>1780</v>
      </c>
      <c r="G19" s="66">
        <v>1780</v>
      </c>
      <c r="H19" s="66">
        <v>1780</v>
      </c>
    </row>
    <row r="20" spans="1:8" ht="38.25" x14ac:dyDescent="0.25">
      <c r="A20" s="7">
        <v>18</v>
      </c>
      <c r="B20" s="8" t="s">
        <v>33</v>
      </c>
      <c r="C20" s="64">
        <v>7000</v>
      </c>
      <c r="D20" s="64">
        <v>10000</v>
      </c>
      <c r="E20" s="64">
        <v>8000</v>
      </c>
      <c r="F20" s="65">
        <v>7800</v>
      </c>
      <c r="G20" s="65">
        <v>0</v>
      </c>
      <c r="H20" s="65">
        <v>0</v>
      </c>
    </row>
    <row r="21" spans="1:8" x14ac:dyDescent="0.25">
      <c r="A21" s="7"/>
      <c r="B21" s="8" t="s">
        <v>35</v>
      </c>
      <c r="C21" s="65">
        <f>SUM(C3:C20)</f>
        <v>3195979.4000000008</v>
      </c>
      <c r="D21" s="65">
        <f t="shared" ref="D21:H21" si="0">SUM(D3:D20)</f>
        <v>2951092.6</v>
      </c>
      <c r="E21" s="65">
        <f t="shared" si="0"/>
        <v>2804095.4000000004</v>
      </c>
      <c r="F21" s="65">
        <f t="shared" si="0"/>
        <v>2740569.9000000008</v>
      </c>
      <c r="G21" s="65">
        <f t="shared" si="0"/>
        <v>2582023.1000000006</v>
      </c>
      <c r="H21" s="65">
        <f t="shared" si="0"/>
        <v>2582996.6000000006</v>
      </c>
    </row>
  </sheetData>
  <pageMargins left="0" right="0" top="0.74803149606299213" bottom="0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осн характеристики</vt:lpstr>
      <vt:lpstr>Консол</vt:lpstr>
      <vt:lpstr>структура доходов</vt:lpstr>
      <vt:lpstr>Разделы</vt:lpstr>
      <vt:lpstr>МП</vt:lpstr>
      <vt:lpstr>'структура доходов'!Область_печати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2024-11-11T13:32:12Z</dcterms:modified>
</cp:coreProperties>
</file>